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3"/>
  </bookViews>
  <sheets>
    <sheet name="Διάρκεια εγγραφής πιν.10" sheetId="1" r:id="rId1"/>
    <sheet name="Διάρκεια εγγραφής πιν.11" sheetId="2" r:id="rId2"/>
    <sheet name="οικονομική πιν.12" sheetId="3" r:id="rId3"/>
    <sheet name="οικονομική πιν.13" sheetId="4" r:id="rId4"/>
    <sheet name="πιν.14" sheetId="5" r:id="rId5"/>
    <sheet name="πιν.15" sheetId="6" r:id="rId6"/>
  </sheets>
  <definedNames>
    <definedName name="_xlnm.Print_Area" localSheetId="0">'Διάρκεια εγγραφής πιν.10'!$A$5:$V$23</definedName>
    <definedName name="_xlnm.Print_Area" localSheetId="1">'Διάρκεια εγγραφής πιν.11'!$A$2:$AA$21</definedName>
    <definedName name="_xlnm.Print_Area" localSheetId="2">'οικονομική πιν.12'!$A$1:$AB$22</definedName>
    <definedName name="_xlnm.Print_Area" localSheetId="3">'οικονομική πιν.13'!$A$1:$S$21</definedName>
    <definedName name="_xlnm.Print_Area" localSheetId="4">'πιν.14'!$A$1:$N$22</definedName>
    <definedName name="_xlnm.Print_Area" localSheetId="5">'πιν.15'!$B$2:$N$47</definedName>
  </definedNames>
  <calcPr fullCalcOnLoad="1"/>
</workbook>
</file>

<file path=xl/sharedStrings.xml><?xml version="1.0" encoding="utf-8"?>
<sst xmlns="http://schemas.openxmlformats.org/spreadsheetml/2006/main" count="268" uniqueCount="149">
  <si>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</si>
  <si>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</si>
  <si>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</si>
  <si>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</si>
  <si>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</si>
  <si>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</si>
  <si>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</si>
  <si>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</si>
  <si>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</si>
  <si>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</si>
  <si>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</si>
  <si>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</si>
  <si>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</si>
  <si>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</si>
  <si>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</si>
  <si>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</si>
  <si>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</si>
  <si>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</si>
  <si>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</si>
  <si>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</si>
  <si>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</si>
  <si>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</si>
  <si>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</si>
  <si>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</si>
  <si>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</si>
  <si>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</si>
  <si>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</si>
  <si>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</si>
  <si>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</si>
  <si>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</si>
  <si>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</si>
  <si>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</si>
  <si>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</si>
  <si>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</si>
  <si>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</si>
  <si>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</si>
  <si>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</si>
  <si>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</si>
  <si>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</si>
  <si>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</si>
  <si>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</si>
  <si>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</si>
  <si>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</si>
  <si>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</si>
  <si>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</si>
  <si>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</si>
  <si>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</si>
  <si>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</si>
  <si>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</si>
  <si>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</si>
  <si>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</si>
  <si>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</si>
  <si>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</si>
  <si>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</si>
  <si>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</si>
  <si>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</si>
  <si>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10: ΑΡΙΘΜΟΣ ΕΓΓΕΓΡΑΜΜΕΝΩΝ ΑΝΕΡΓΩΝ ΜΕ ΔΙΑΡΚΕΙΑ ΕΓΓΡΑΦΗΣ 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</si>
  <si>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</si>
  <si>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</si>
  <si>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</si>
  <si>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</si>
  <si>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</si>
  <si>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</si>
  <si>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</si>
  <si>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</si>
  <si>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</si>
  <si>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</si>
  <si>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</si>
  <si>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</si>
  <si>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</si>
  <si>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</si>
  <si>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</si>
  <si>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</si>
  <si>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</si>
  <si>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</si>
  <si>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</si>
  <si>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</si>
  <si>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</si>
  <si>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</si>
  <si>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</si>
  <si>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</si>
  <si>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</si>
  <si>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</si>
  <si>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</si>
  <si>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</si>
  <si>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</si>
  <si>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</si>
  <si>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</si>
  <si>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ΠΙΝΑΚΑΣ 15: ΕΓΓΕΓΡΑΜΜΕΝΟΙ ΑΝΕΡΓΟΙ ΕΥΡΩΠΑΙΟΙ ΠΟΛΙΤΕΣ ΜΕ ΔΙΑΡΚΕΙΑ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</si>
  <si>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</si>
  <si>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</si>
  <si>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</si>
  <si>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</si>
  <si>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</si>
  <si>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>ARM</t>
  </si>
  <si>
    <t>AUT</t>
  </si>
  <si>
    <t>BEL</t>
  </si>
  <si>
    <t>BLR</t>
  </si>
  <si>
    <t>BUL</t>
  </si>
  <si>
    <t>CAN</t>
  </si>
  <si>
    <t>CYP</t>
  </si>
  <si>
    <t>CZC</t>
  </si>
  <si>
    <t>DEN</t>
  </si>
  <si>
    <t>EST</t>
  </si>
  <si>
    <t>FIN</t>
  </si>
  <si>
    <t>FRA</t>
  </si>
  <si>
    <t>GAN</t>
  </si>
  <si>
    <t>GBR</t>
  </si>
  <si>
    <t>GEO</t>
  </si>
  <si>
    <t>GER</t>
  </si>
  <si>
    <t>GRE</t>
  </si>
  <si>
    <t>HUG</t>
  </si>
  <si>
    <t>IRL</t>
  </si>
  <si>
    <t>ITA</t>
  </si>
  <si>
    <t>LAT</t>
  </si>
  <si>
    <t>LIT</t>
  </si>
  <si>
    <t>MOL</t>
  </si>
  <si>
    <t>NET</t>
  </si>
  <si>
    <t>NOR</t>
  </si>
  <si>
    <t>POL</t>
  </si>
  <si>
    <t>POR</t>
  </si>
  <si>
    <t>ROM</t>
  </si>
  <si>
    <t>SAA</t>
  </si>
  <si>
    <t>SAF</t>
  </si>
  <si>
    <t>SER</t>
  </si>
  <si>
    <t>SLV</t>
  </si>
  <si>
    <t>SWE</t>
  </si>
  <si>
    <t>SWI</t>
  </si>
  <si>
    <t>TAN</t>
  </si>
  <si>
    <t>UKR</t>
  </si>
  <si>
    <t xml:space="preserve">                     ΠΑΝΩ ΑΠΟ 6 ΜΗΝΕΣ ΚΑΤΑ ΕΠΑΡΧΙΑ </t>
  </si>
  <si>
    <t xml:space="preserve"> </t>
  </si>
  <si>
    <t>Αύγουστος 2014</t>
  </si>
  <si>
    <t>MAL</t>
  </si>
  <si>
    <t>RUS</t>
  </si>
  <si>
    <t>Σεπτέμβριος 2014</t>
  </si>
  <si>
    <t>Οκτ.14</t>
  </si>
  <si>
    <t>Οκτώβριος 2014</t>
  </si>
  <si>
    <t>Νοέμβριος 2014</t>
  </si>
  <si>
    <t>Νοε.14</t>
  </si>
  <si>
    <t xml:space="preserve">               Λεμεσός</t>
  </si>
  <si>
    <t xml:space="preserve">                   ΣΥΝΟΛΟ</t>
  </si>
  <si>
    <t>ΠΑΝΩ ΑΠΟ 6 ΜΗΝΕΣ ΚΑΤΑ ΟΙΚΟΝΟΜΙΚΗ ΔΡΑΣΤΗΡΙΟΤΗΤΑ -  Οκτώβριος και Νοέμβριος 2014</t>
  </si>
  <si>
    <t xml:space="preserve"> Επαρχία</t>
  </si>
  <si>
    <t xml:space="preserve">      ΠΑΝΩ ΑΠΟ 6 ΜΗΝΕΣ ΚΑΤΑ ΚΟΙΝΟΤΗΤΑ ΚΑΙ ΕΠΑΡΧΙΑ - ΝΟΕΜΒΡΙΟΣ 2014</t>
  </si>
  <si>
    <t>ΕΓΓΡΑΦΗΣ ΠΑΝΩ ΑΠΟ 6 ΜΗΝΕΣ ΚΑΤΑ ΧΩΡΑ ΠΡΟΕΛΕΥΣΗΣ - Νοέμβριος 2014</t>
  </si>
  <si>
    <t>PHI</t>
  </si>
  <si>
    <t>TUR</t>
  </si>
  <si>
    <t xml:space="preserve">                                    ΠΑΝΩ ΑΠO 6 ΜΗΝΕΣ ΚΑΤΑ ΤΕΛΕΥΤΑΙΟ ΕΠΑΓΓΕΛΜΑ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</si>
</sst>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12" xfId="0" applyNumberFormat="1" applyFont="1" applyFill="1" applyBorder="1" applyAlignment="1">
      <alignment horizontal="right"/>
    </xf>
    <xf numFmtId="0" fontId="14" fillId="33" borderId="13" xfId="0" applyFont="1" applyFill="1" applyBorder="1" applyAlignment="1">
      <alignment horizontal="right"/>
    </xf>
    <xf numFmtId="180" fontId="14" fillId="33" borderId="14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9" fontId="19" fillId="0" borderId="0" xfId="58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0" fontId="22" fillId="0" borderId="0" xfId="0" applyFont="1" applyAlignment="1">
      <alignment/>
    </xf>
    <xf numFmtId="0" fontId="8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8" xfId="0" applyBorder="1" applyAlignment="1">
      <alignment/>
    </xf>
    <xf numFmtId="180" fontId="1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0" fontId="19" fillId="0" borderId="0" xfId="58" applyNumberFormat="1" applyFont="1" applyFill="1" applyBorder="1" applyAlignment="1">
      <alignment/>
    </xf>
    <xf numFmtId="180" fontId="10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9" fontId="10" fillId="0" borderId="12" xfId="0" applyNumberFormat="1" applyFont="1" applyBorder="1" applyAlignment="1">
      <alignment/>
    </xf>
    <xf numFmtId="1" fontId="9" fillId="0" borderId="12" xfId="0" applyNumberFormat="1" applyFont="1" applyFill="1" applyBorder="1" applyAlignment="1">
      <alignment horizontal="right"/>
    </xf>
    <xf numFmtId="180" fontId="9" fillId="0" borderId="19" xfId="0" applyNumberFormat="1" applyFont="1" applyFill="1" applyBorder="1" applyAlignment="1">
      <alignment horizontal="right"/>
    </xf>
    <xf numFmtId="1" fontId="14" fillId="33" borderId="13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180" fontId="2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33" borderId="11" xfId="0" applyFont="1" applyFill="1" applyBorder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0" xfId="0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" fontId="18" fillId="0" borderId="21" xfId="0" applyNumberFormat="1" applyFont="1" applyFill="1" applyBorder="1" applyAlignment="1">
      <alignment horizontal="right"/>
    </xf>
    <xf numFmtId="180" fontId="18" fillId="0" borderId="22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/>
    </xf>
    <xf numFmtId="9" fontId="9" fillId="0" borderId="19" xfId="58" applyNumberFormat="1" applyFont="1" applyFill="1" applyBorder="1" applyAlignment="1">
      <alignment/>
    </xf>
    <xf numFmtId="9" fontId="19" fillId="0" borderId="19" xfId="58" applyNumberFormat="1" applyFont="1" applyFill="1" applyBorder="1" applyAlignment="1">
      <alignment/>
    </xf>
    <xf numFmtId="9" fontId="9" fillId="0" borderId="22" xfId="58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20" fillId="0" borderId="26" xfId="0" applyNumberFormat="1" applyFont="1" applyFill="1" applyBorder="1" applyAlignment="1">
      <alignment/>
    </xf>
    <xf numFmtId="9" fontId="19" fillId="0" borderId="14" xfId="58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21" fillId="0" borderId="27" xfId="0" applyFont="1" applyFill="1" applyBorder="1" applyAlignment="1">
      <alignment horizontal="center"/>
    </xf>
    <xf numFmtId="180" fontId="21" fillId="0" borderId="28" xfId="0" applyNumberFormat="1" applyFont="1" applyFill="1" applyBorder="1" applyAlignment="1">
      <alignment horizontal="center"/>
    </xf>
    <xf numFmtId="180" fontId="19" fillId="0" borderId="14" xfId="58" applyNumberFormat="1" applyFont="1" applyFill="1" applyBorder="1" applyAlignment="1">
      <alignment/>
    </xf>
    <xf numFmtId="9" fontId="19" fillId="0" borderId="22" xfId="58" applyNumberFormat="1" applyFont="1" applyFill="1" applyBorder="1" applyAlignment="1">
      <alignment/>
    </xf>
    <xf numFmtId="0" fontId="19" fillId="0" borderId="29" xfId="0" applyFont="1" applyBorder="1" applyAlignment="1">
      <alignment/>
    </xf>
    <xf numFmtId="180" fontId="19" fillId="0" borderId="30" xfId="58" applyNumberFormat="1" applyFont="1" applyFill="1" applyBorder="1" applyAlignment="1">
      <alignment/>
    </xf>
    <xf numFmtId="180" fontId="19" fillId="0" borderId="22" xfId="58" applyNumberFormat="1" applyFont="1" applyFill="1" applyBorder="1" applyAlignment="1">
      <alignment/>
    </xf>
    <xf numFmtId="3" fontId="19" fillId="0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80" fontId="19" fillId="0" borderId="33" xfId="58" applyNumberFormat="1" applyFont="1" applyFill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0" fontId="0" fillId="0" borderId="23" xfId="0" applyNumberForma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9" fontId="9" fillId="0" borderId="38" xfId="58" applyNumberFormat="1" applyFont="1" applyFill="1" applyBorder="1" applyAlignment="1">
      <alignment/>
    </xf>
    <xf numFmtId="0" fontId="0" fillId="0" borderId="35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8" fillId="0" borderId="24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0" fillId="0" borderId="2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80" fontId="18" fillId="33" borderId="42" xfId="0" applyNumberFormat="1" applyFont="1" applyFill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14" fillId="34" borderId="10" xfId="0" applyFont="1" applyFill="1" applyBorder="1" applyAlignment="1">
      <alignment/>
    </xf>
    <xf numFmtId="180" fontId="18" fillId="34" borderId="25" xfId="0" applyNumberFormat="1" applyFont="1" applyFill="1" applyBorder="1" applyAlignment="1">
      <alignment wrapText="1"/>
    </xf>
    <xf numFmtId="180" fontId="18" fillId="34" borderId="15" xfId="0" applyNumberFormat="1" applyFont="1" applyFill="1" applyBorder="1" applyAlignment="1">
      <alignment wrapText="1"/>
    </xf>
    <xf numFmtId="0" fontId="0" fillId="0" borderId="36" xfId="0" applyNumberFormat="1" applyBorder="1" applyAlignment="1">
      <alignment/>
    </xf>
    <xf numFmtId="180" fontId="9" fillId="0" borderId="43" xfId="0" applyNumberFormat="1" applyFont="1" applyFill="1" applyBorder="1" applyAlignment="1">
      <alignment horizontal="right"/>
    </xf>
    <xf numFmtId="180" fontId="14" fillId="33" borderId="44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" fontId="14" fillId="33" borderId="26" xfId="0" applyNumberFormat="1" applyFont="1" applyFill="1" applyBorder="1" applyAlignment="1">
      <alignment horizontal="right"/>
    </xf>
    <xf numFmtId="1" fontId="18" fillId="0" borderId="39" xfId="0" applyNumberFormat="1" applyFont="1" applyFill="1" applyBorder="1" applyAlignment="1">
      <alignment horizontal="right"/>
    </xf>
    <xf numFmtId="180" fontId="18" fillId="0" borderId="38" xfId="0" applyNumberFormat="1" applyFont="1" applyFill="1" applyBorder="1" applyAlignment="1">
      <alignment horizontal="right"/>
    </xf>
    <xf numFmtId="1" fontId="9" fillId="0" borderId="35" xfId="0" applyNumberFormat="1" applyFont="1" applyFill="1" applyBorder="1" applyAlignment="1">
      <alignment horizontal="right"/>
    </xf>
    <xf numFmtId="1" fontId="9" fillId="0" borderId="39" xfId="0" applyNumberFormat="1" applyFont="1" applyFill="1" applyBorder="1" applyAlignment="1">
      <alignment horizontal="right"/>
    </xf>
    <xf numFmtId="180" fontId="9" fillId="0" borderId="38" xfId="0" applyNumberFormat="1" applyFont="1" applyFill="1" applyBorder="1" applyAlignment="1">
      <alignment horizontal="right"/>
    </xf>
    <xf numFmtId="0" fontId="0" fillId="0" borderId="45" xfId="0" applyNumberFormat="1" applyBorder="1" applyAlignment="1">
      <alignment/>
    </xf>
    <xf numFmtId="180" fontId="9" fillId="0" borderId="46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0" fontId="8" fillId="0" borderId="4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180" fontId="9" fillId="0" borderId="22" xfId="0" applyNumberFormat="1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right"/>
    </xf>
    <xf numFmtId="0" fontId="0" fillId="0" borderId="32" xfId="0" applyNumberFormat="1" applyBorder="1" applyAlignment="1">
      <alignment/>
    </xf>
    <xf numFmtId="180" fontId="9" fillId="0" borderId="49" xfId="0" applyNumberFormat="1" applyFont="1" applyFill="1" applyBorder="1" applyAlignment="1">
      <alignment horizontal="right"/>
    </xf>
    <xf numFmtId="1" fontId="9" fillId="0" borderId="29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9" fillId="0" borderId="24" xfId="0" applyFont="1" applyBorder="1" applyAlignment="1">
      <alignment wrapText="1"/>
    </xf>
    <xf numFmtId="180" fontId="18" fillId="34" borderId="24" xfId="0" applyNumberFormat="1" applyFont="1" applyFill="1" applyBorder="1" applyAlignment="1">
      <alignment wrapText="1"/>
    </xf>
    <xf numFmtId="0" fontId="14" fillId="34" borderId="11" xfId="0" applyFont="1" applyFill="1" applyBorder="1" applyAlignment="1">
      <alignment/>
    </xf>
    <xf numFmtId="3" fontId="14" fillId="33" borderId="50" xfId="0" applyNumberFormat="1" applyFont="1" applyFill="1" applyBorder="1" applyAlignment="1">
      <alignment horizontal="right"/>
    </xf>
    <xf numFmtId="3" fontId="14" fillId="33" borderId="48" xfId="0" applyNumberFormat="1" applyFont="1" applyFill="1" applyBorder="1" applyAlignment="1">
      <alignment horizontal="right"/>
    </xf>
    <xf numFmtId="0" fontId="14" fillId="33" borderId="48" xfId="0" applyFont="1" applyFill="1" applyBorder="1" applyAlignment="1">
      <alignment horizontal="right"/>
    </xf>
    <xf numFmtId="180" fontId="18" fillId="33" borderId="28" xfId="0" applyNumberFormat="1" applyFont="1" applyFill="1" applyBorder="1" applyAlignment="1">
      <alignment horizontal="right"/>
    </xf>
    <xf numFmtId="3" fontId="14" fillId="33" borderId="51" xfId="0" applyNumberFormat="1" applyFont="1" applyFill="1" applyBorder="1" applyAlignment="1">
      <alignment horizontal="right"/>
    </xf>
    <xf numFmtId="3" fontId="14" fillId="33" borderId="42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35" borderId="23" xfId="0" applyNumberFormat="1" applyFill="1" applyBorder="1" applyAlignment="1">
      <alignment/>
    </xf>
    <xf numFmtId="0" fontId="9" fillId="0" borderId="52" xfId="0" applyFont="1" applyBorder="1" applyAlignment="1">
      <alignment wrapText="1"/>
    </xf>
    <xf numFmtId="0" fontId="9" fillId="0" borderId="52" xfId="0" applyFont="1" applyFill="1" applyBorder="1" applyAlignment="1">
      <alignment wrapText="1"/>
    </xf>
    <xf numFmtId="0" fontId="8" fillId="0" borderId="53" xfId="0" applyFont="1" applyFill="1" applyBorder="1" applyAlignment="1">
      <alignment/>
    </xf>
    <xf numFmtId="0" fontId="13" fillId="0" borderId="54" xfId="0" applyFont="1" applyFill="1" applyBorder="1" applyAlignment="1">
      <alignment horizontal="center"/>
    </xf>
    <xf numFmtId="0" fontId="0" fillId="35" borderId="35" xfId="0" applyNumberFormat="1" applyFill="1" applyBorder="1" applyAlignment="1">
      <alignment/>
    </xf>
    <xf numFmtId="0" fontId="9" fillId="0" borderId="55" xfId="0" applyFont="1" applyBorder="1" applyAlignment="1">
      <alignment/>
    </xf>
    <xf numFmtId="0" fontId="0" fillId="35" borderId="29" xfId="0" applyNumberFormat="1" applyFill="1" applyBorder="1" applyAlignment="1">
      <alignment/>
    </xf>
    <xf numFmtId="9" fontId="10" fillId="0" borderId="21" xfId="0" applyNumberFormat="1" applyFont="1" applyBorder="1" applyAlignment="1">
      <alignment/>
    </xf>
    <xf numFmtId="0" fontId="0" fillId="35" borderId="28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7" xfId="0" applyNumberFormat="1" applyFill="1" applyBorder="1" applyAlignment="1">
      <alignment/>
    </xf>
    <xf numFmtId="9" fontId="20" fillId="33" borderId="48" xfId="58" applyFont="1" applyFill="1" applyBorder="1" applyAlignment="1">
      <alignment/>
    </xf>
    <xf numFmtId="0" fontId="0" fillId="35" borderId="48" xfId="0" applyNumberFormat="1" applyFill="1" applyBorder="1" applyAlignment="1">
      <alignment/>
    </xf>
    <xf numFmtId="180" fontId="19" fillId="33" borderId="28" xfId="0" applyNumberFormat="1" applyFont="1" applyFill="1" applyBorder="1" applyAlignment="1">
      <alignment horizontal="right"/>
    </xf>
    <xf numFmtId="9" fontId="10" fillId="0" borderId="39" xfId="0" applyNumberFormat="1" applyFont="1" applyBorder="1" applyAlignment="1">
      <alignment/>
    </xf>
    <xf numFmtId="0" fontId="8" fillId="35" borderId="27" xfId="0" applyFont="1" applyFill="1" applyBorder="1" applyAlignment="1">
      <alignment horizontal="center"/>
    </xf>
    <xf numFmtId="9" fontId="8" fillId="0" borderId="4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0" fillId="0" borderId="11" xfId="0" applyFont="1" applyBorder="1" applyAlignment="1">
      <alignment/>
    </xf>
    <xf numFmtId="9" fontId="20" fillId="0" borderId="14" xfId="58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19" fillId="0" borderId="16" xfId="0" applyFont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9" fillId="0" borderId="29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0" fillId="0" borderId="24" xfId="0" applyFont="1" applyBorder="1" applyAlignment="1">
      <alignment horizontal="left"/>
    </xf>
    <xf numFmtId="9" fontId="19" fillId="0" borderId="38" xfId="58" applyNumberFormat="1" applyFont="1" applyFill="1" applyBorder="1" applyAlignment="1">
      <alignment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180" fontId="26" fillId="0" borderId="28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25" xfId="0" applyBorder="1" applyAlignment="1">
      <alignment horizontal="left"/>
    </xf>
    <xf numFmtId="0" fontId="12" fillId="36" borderId="11" xfId="0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37" borderId="29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49" xfId="0" applyFont="1" applyFill="1" applyBorder="1" applyAlignment="1">
      <alignment horizontal="center"/>
    </xf>
    <xf numFmtId="0" fontId="11" fillId="37" borderId="32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0" borderId="41" xfId="0" applyBorder="1" applyAlignment="1">
      <alignment horizontal="left"/>
    </xf>
    <xf numFmtId="0" fontId="19" fillId="0" borderId="35" xfId="0" applyNumberFormat="1" applyFont="1" applyBorder="1" applyAlignment="1">
      <alignment/>
    </xf>
    <xf numFmtId="9" fontId="9" fillId="0" borderId="39" xfId="58" applyNumberFormat="1" applyFont="1" applyFill="1" applyBorder="1" applyAlignment="1">
      <alignment/>
    </xf>
    <xf numFmtId="0" fontId="19" fillId="0" borderId="39" xfId="0" applyNumberFormat="1" applyFont="1" applyBorder="1" applyAlignment="1">
      <alignment/>
    </xf>
    <xf numFmtId="9" fontId="9" fillId="0" borderId="46" xfId="58" applyNumberFormat="1" applyFont="1" applyFill="1" applyBorder="1" applyAlignment="1">
      <alignment/>
    </xf>
    <xf numFmtId="0" fontId="19" fillId="0" borderId="23" xfId="0" applyNumberFormat="1" applyFont="1" applyBorder="1" applyAlignment="1">
      <alignment/>
    </xf>
    <xf numFmtId="9" fontId="9" fillId="0" borderId="12" xfId="58" applyNumberFormat="1" applyFont="1" applyFill="1" applyBorder="1" applyAlignment="1">
      <alignment/>
    </xf>
    <xf numFmtId="0" fontId="19" fillId="0" borderId="12" xfId="0" applyNumberFormat="1" applyFont="1" applyBorder="1" applyAlignment="1">
      <alignment/>
    </xf>
    <xf numFmtId="9" fontId="9" fillId="0" borderId="43" xfId="58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9" fillId="0" borderId="57" xfId="0" applyNumberFormat="1" applyFont="1" applyBorder="1" applyAlignment="1">
      <alignment/>
    </xf>
    <xf numFmtId="9" fontId="9" fillId="0" borderId="58" xfId="58" applyNumberFormat="1" applyFont="1" applyFill="1" applyBorder="1" applyAlignment="1">
      <alignment/>
    </xf>
    <xf numFmtId="0" fontId="19" fillId="0" borderId="58" xfId="0" applyNumberFormat="1" applyFont="1" applyBorder="1" applyAlignment="1">
      <alignment/>
    </xf>
    <xf numFmtId="9" fontId="9" fillId="0" borderId="59" xfId="58" applyNumberFormat="1" applyFont="1" applyFill="1" applyBorder="1" applyAlignment="1">
      <alignment/>
    </xf>
    <xf numFmtId="0" fontId="19" fillId="0" borderId="29" xfId="0" applyNumberFormat="1" applyFont="1" applyBorder="1" applyAlignment="1">
      <alignment/>
    </xf>
    <xf numFmtId="9" fontId="9" fillId="0" borderId="21" xfId="58" applyNumberFormat="1" applyFont="1" applyFill="1" applyBorder="1" applyAlignment="1">
      <alignment/>
    </xf>
    <xf numFmtId="0" fontId="19" fillId="0" borderId="21" xfId="0" applyNumberFormat="1" applyFont="1" applyBorder="1" applyAlignment="1">
      <alignment/>
    </xf>
    <xf numFmtId="9" fontId="9" fillId="0" borderId="49" xfId="58" applyNumberFormat="1" applyFont="1" applyFill="1" applyBorder="1" applyAlignment="1">
      <alignment/>
    </xf>
    <xf numFmtId="0" fontId="8" fillId="38" borderId="26" xfId="0" applyNumberFormat="1" applyFont="1" applyFill="1" applyBorder="1" applyAlignment="1">
      <alignment/>
    </xf>
    <xf numFmtId="9" fontId="8" fillId="36" borderId="13" xfId="58" applyNumberFormat="1" applyFont="1" applyFill="1" applyBorder="1" applyAlignment="1">
      <alignment/>
    </xf>
    <xf numFmtId="0" fontId="8" fillId="38" borderId="13" xfId="0" applyNumberFormat="1" applyFont="1" applyFill="1" applyBorder="1" applyAlignment="1">
      <alignment/>
    </xf>
    <xf numFmtId="9" fontId="8" fillId="36" borderId="44" xfId="58" applyNumberFormat="1" applyFont="1" applyFill="1" applyBorder="1" applyAlignment="1">
      <alignment/>
    </xf>
    <xf numFmtId="9" fontId="8" fillId="36" borderId="14" xfId="58" applyNumberFormat="1" applyFont="1" applyFill="1" applyBorder="1" applyAlignment="1">
      <alignment/>
    </xf>
    <xf numFmtId="0" fontId="20" fillId="0" borderId="45" xfId="0" applyNumberFormat="1" applyFont="1" applyBorder="1" applyAlignment="1">
      <alignment/>
    </xf>
    <xf numFmtId="0" fontId="20" fillId="0" borderId="32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4" fillId="0" borderId="5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  <xf numFmtId="0" fontId="11" fillId="37" borderId="63" xfId="0" applyFont="1" applyFill="1" applyBorder="1" applyAlignment="1">
      <alignment horizontal="center"/>
    </xf>
    <xf numFmtId="0" fontId="11" fillId="37" borderId="64" xfId="0" applyFont="1" applyFill="1" applyBorder="1" applyAlignment="1">
      <alignment horizontal="center"/>
    </xf>
    <xf numFmtId="0" fontId="11" fillId="37" borderId="65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61" fillId="0" borderId="35" xfId="0" applyNumberFormat="1" applyFont="1" applyBorder="1" applyAlignment="1">
      <alignment/>
    </xf>
    <xf numFmtId="0" fontId="61" fillId="0" borderId="39" xfId="0" applyNumberFormat="1" applyFont="1" applyBorder="1" applyAlignment="1">
      <alignment/>
    </xf>
    <xf numFmtId="3" fontId="14" fillId="0" borderId="39" xfId="0" applyNumberFormat="1" applyFont="1" applyFill="1" applyBorder="1" applyAlignment="1">
      <alignment/>
    </xf>
    <xf numFmtId="9" fontId="18" fillId="0" borderId="38" xfId="58" applyNumberFormat="1" applyFont="1" applyFill="1" applyBorder="1" applyAlignment="1">
      <alignment/>
    </xf>
    <xf numFmtId="0" fontId="61" fillId="0" borderId="23" xfId="0" applyNumberFormat="1" applyFont="1" applyBorder="1" applyAlignment="1">
      <alignment/>
    </xf>
    <xf numFmtId="0" fontId="61" fillId="0" borderId="12" xfId="0" applyNumberFormat="1" applyFont="1" applyBorder="1" applyAlignment="1">
      <alignment/>
    </xf>
    <xf numFmtId="3" fontId="14" fillId="0" borderId="12" xfId="0" applyNumberFormat="1" applyFont="1" applyFill="1" applyBorder="1" applyAlignment="1">
      <alignment/>
    </xf>
    <xf numFmtId="9" fontId="18" fillId="0" borderId="19" xfId="58" applyNumberFormat="1" applyFont="1" applyFill="1" applyBorder="1" applyAlignment="1">
      <alignment/>
    </xf>
    <xf numFmtId="0" fontId="61" fillId="0" borderId="29" xfId="0" applyNumberFormat="1" applyFont="1" applyBorder="1" applyAlignment="1">
      <alignment/>
    </xf>
    <xf numFmtId="0" fontId="61" fillId="0" borderId="21" xfId="0" applyNumberFormat="1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9" fontId="18" fillId="0" borderId="22" xfId="58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9" fontId="18" fillId="0" borderId="14" xfId="58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0"/>
  <sheetViews>
    <sheetView zoomScalePageLayoutView="0" workbookViewId="0" topLeftCell="A20">
      <selection activeCell="A21" sqref="A21:IV43"/>
    </sheetView>
  </sheetViews>
  <sheetFormatPr defaultColWidth="9.140625" defaultRowHeight="15"/>
  <cols>
    <col min="1" max="1" width="4.00390625" style="8" customWidth="1"/>
    <col min="2" max="2" width="23.57421875" style="8" customWidth="1"/>
    <col min="3" max="3" width="8.57421875" style="8" customWidth="1"/>
    <col min="4" max="4" width="8.140625" style="8" customWidth="1"/>
    <col min="5" max="5" width="9.28125" style="8" customWidth="1"/>
    <col min="6" max="6" width="8.421875" style="8" customWidth="1"/>
    <col min="7" max="7" width="7.8515625" style="8" customWidth="1"/>
    <col min="8" max="8" width="9.140625" style="48" customWidth="1"/>
    <col min="9" max="9" width="5.28125" style="8" customWidth="1"/>
    <col min="10" max="10" width="5.28125" style="8" bestFit="1" customWidth="1"/>
    <col min="11" max="11" width="5.28125" style="8" customWidth="1"/>
    <col min="12" max="12" width="7.00390625" style="8" customWidth="1"/>
    <col min="13" max="13" width="4.28125" style="8" customWidth="1"/>
    <col min="14" max="14" width="5.8515625" style="8" customWidth="1"/>
    <col min="15" max="15" width="5.57421875" style="8" bestFit="1" customWidth="1"/>
    <col min="16" max="16" width="6.7109375" style="8" customWidth="1"/>
    <col min="17" max="17" width="4.140625" style="8" customWidth="1"/>
    <col min="18" max="18" width="5.28125" style="8" bestFit="1" customWidth="1"/>
    <col min="19" max="19" width="5.7109375" style="8" customWidth="1"/>
    <col min="20" max="20" width="6.8515625" style="8" customWidth="1"/>
    <col min="21" max="21" width="4.421875" style="8" customWidth="1"/>
    <col min="22" max="22" width="5.8515625" style="8" customWidth="1"/>
  </cols>
  <sheetData>
    <row r="5" spans="1:19" ht="15">
      <c r="A5" s="232" t="s">
        <v>61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1:19" ht="15">
      <c r="A6" s="10"/>
      <c r="B6" s="10"/>
      <c r="C6" s="10"/>
      <c r="D6" s="10"/>
      <c r="E6" s="10"/>
      <c r="F6" s="10"/>
      <c r="G6" s="10"/>
      <c r="H6" s="4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="26" customFormat="1" ht="9.75" customHeight="1">
      <c r="H7" s="44"/>
    </row>
    <row r="8" spans="1:20" ht="15">
      <c r="A8" s="55" t="s">
        <v>56</v>
      </c>
      <c r="B8" s="56"/>
      <c r="C8" s="33"/>
      <c r="D8" s="33"/>
      <c r="E8" s="33"/>
      <c r="F8" s="33"/>
      <c r="G8" s="33"/>
      <c r="H8" s="45"/>
      <c r="I8" s="33"/>
      <c r="J8" s="33"/>
      <c r="K8" s="33"/>
      <c r="P8" s="34"/>
      <c r="Q8" s="34"/>
      <c r="R8" s="34"/>
      <c r="S8" s="34"/>
      <c r="T8" s="34"/>
    </row>
    <row r="9" spans="1:20" ht="15">
      <c r="A9" s="55" t="s">
        <v>130</v>
      </c>
      <c r="B9" s="60"/>
      <c r="C9" s="35"/>
      <c r="D9" s="35"/>
      <c r="E9" s="35"/>
      <c r="F9" s="35"/>
      <c r="G9" s="35"/>
      <c r="H9" s="46"/>
      <c r="I9" s="35"/>
      <c r="J9" s="33"/>
      <c r="K9" s="33"/>
      <c r="P9" s="34"/>
      <c r="Q9" s="34"/>
      <c r="R9" s="34"/>
      <c r="S9" s="34"/>
      <c r="T9" s="34"/>
    </row>
    <row r="10" spans="1:20" ht="15.75" thickBot="1">
      <c r="A10" s="35"/>
      <c r="B10" s="7"/>
      <c r="C10" s="35"/>
      <c r="D10" s="35"/>
      <c r="E10" s="35"/>
      <c r="F10" s="35"/>
      <c r="G10" s="35"/>
      <c r="H10" s="46"/>
      <c r="I10" s="35"/>
      <c r="J10" s="33"/>
      <c r="K10" s="33"/>
      <c r="P10" s="34"/>
      <c r="Q10" s="34"/>
      <c r="R10" s="34"/>
      <c r="S10" s="34"/>
      <c r="T10" s="34"/>
    </row>
    <row r="11" spans="1:9" ht="15.75" thickBot="1">
      <c r="A11" s="7"/>
      <c r="B11" s="81"/>
      <c r="C11" s="233" t="s">
        <v>44</v>
      </c>
      <c r="D11" s="234"/>
      <c r="E11" s="234"/>
      <c r="F11" s="234"/>
      <c r="G11" s="234"/>
      <c r="H11" s="235"/>
      <c r="I11" s="7"/>
    </row>
    <row r="12" spans="1:9" ht="15.75" thickBot="1">
      <c r="A12" s="7"/>
      <c r="B12" s="204" t="s">
        <v>45</v>
      </c>
      <c r="C12" s="236" t="s">
        <v>137</v>
      </c>
      <c r="D12" s="237"/>
      <c r="E12" s="238" t="s">
        <v>138</v>
      </c>
      <c r="F12" s="237"/>
      <c r="G12" s="236" t="s">
        <v>68</v>
      </c>
      <c r="H12" s="237"/>
      <c r="I12" s="7"/>
    </row>
    <row r="13" spans="1:9" ht="15.75" thickBot="1">
      <c r="A13" s="7"/>
      <c r="B13" s="82"/>
      <c r="C13" s="83" t="s">
        <v>46</v>
      </c>
      <c r="D13" s="84" t="s">
        <v>34</v>
      </c>
      <c r="E13" s="83" t="s">
        <v>46</v>
      </c>
      <c r="F13" s="84" t="s">
        <v>34</v>
      </c>
      <c r="G13" s="83" t="s">
        <v>46</v>
      </c>
      <c r="H13" s="84" t="s">
        <v>34</v>
      </c>
      <c r="I13" s="7"/>
    </row>
    <row r="14" spans="1:9" ht="15">
      <c r="A14" s="7"/>
      <c r="B14" s="77" t="s">
        <v>15</v>
      </c>
      <c r="C14" s="76">
        <v>7210</v>
      </c>
      <c r="D14" s="74">
        <f>C14/C19</f>
        <v>0.37237888647866957</v>
      </c>
      <c r="E14" s="76">
        <v>7252</v>
      </c>
      <c r="F14" s="74">
        <f>E14/E19</f>
        <v>0.36930284666700613</v>
      </c>
      <c r="G14" s="90">
        <f aca="true" t="shared" si="0" ref="G14:G19">E14-C14</f>
        <v>42</v>
      </c>
      <c r="H14" s="88">
        <f aca="true" t="shared" si="1" ref="H14:H19">G14/C14</f>
        <v>0.005825242718446602</v>
      </c>
      <c r="I14" s="7"/>
    </row>
    <row r="15" spans="1:14" ht="15">
      <c r="A15" s="7"/>
      <c r="B15" s="78" t="s">
        <v>66</v>
      </c>
      <c r="C15" s="76">
        <v>4190</v>
      </c>
      <c r="D15" s="74">
        <f>C15/C19</f>
        <v>0.21640326412560687</v>
      </c>
      <c r="E15" s="76">
        <v>4301</v>
      </c>
      <c r="F15" s="74">
        <f>E15/E19</f>
        <v>0.21902530936497427</v>
      </c>
      <c r="G15" s="93">
        <f t="shared" si="0"/>
        <v>111</v>
      </c>
      <c r="H15" s="92">
        <f t="shared" si="1"/>
        <v>0.02649164677804296</v>
      </c>
      <c r="I15" s="7"/>
      <c r="N15" s="37"/>
    </row>
    <row r="16" spans="1:14" ht="15">
      <c r="A16" s="7"/>
      <c r="B16" s="78" t="s">
        <v>16</v>
      </c>
      <c r="C16" s="76">
        <v>696</v>
      </c>
      <c r="D16" s="74">
        <f>C16/C19</f>
        <v>0.03594669972110319</v>
      </c>
      <c r="E16" s="76">
        <v>711</v>
      </c>
      <c r="F16" s="74">
        <f>E16/E19</f>
        <v>0.036207159953149666</v>
      </c>
      <c r="G16" s="95">
        <f t="shared" si="0"/>
        <v>15</v>
      </c>
      <c r="H16" s="92">
        <f t="shared" si="1"/>
        <v>0.021551724137931036</v>
      </c>
      <c r="I16" s="7"/>
      <c r="N16" s="37"/>
    </row>
    <row r="17" spans="1:9" ht="15">
      <c r="A17" s="7"/>
      <c r="B17" s="78" t="s">
        <v>17</v>
      </c>
      <c r="C17" s="76">
        <v>5343</v>
      </c>
      <c r="D17" s="74">
        <f>C17/C19</f>
        <v>0.27595289742795165</v>
      </c>
      <c r="E17" s="76">
        <v>5425</v>
      </c>
      <c r="F17" s="74">
        <f>E17/E19</f>
        <v>0.2762641951418241</v>
      </c>
      <c r="G17" s="96">
        <f t="shared" si="0"/>
        <v>82</v>
      </c>
      <c r="H17" s="92">
        <f t="shared" si="1"/>
        <v>0.015347183230394908</v>
      </c>
      <c r="I17" s="7"/>
    </row>
    <row r="18" spans="1:9" ht="15.75" thickBot="1">
      <c r="A18" s="7"/>
      <c r="B18" s="36" t="s">
        <v>18</v>
      </c>
      <c r="C18" s="87">
        <v>1923</v>
      </c>
      <c r="D18" s="86">
        <f>C18/C19</f>
        <v>0.09931825224666874</v>
      </c>
      <c r="E18" s="87">
        <v>1948</v>
      </c>
      <c r="F18" s="86">
        <f>E18/E19</f>
        <v>0.09920048887304578</v>
      </c>
      <c r="G18" s="91">
        <f t="shared" si="0"/>
        <v>25</v>
      </c>
      <c r="H18" s="89">
        <f t="shared" si="1"/>
        <v>0.013000520020800831</v>
      </c>
      <c r="I18" s="7"/>
    </row>
    <row r="19" spans="1:17" ht="15.75" thickBot="1">
      <c r="A19" s="7"/>
      <c r="B19" s="38" t="s">
        <v>14</v>
      </c>
      <c r="C19" s="72">
        <f>SUM(C14:C18)</f>
        <v>19362</v>
      </c>
      <c r="D19" s="80">
        <f>C19/C19</f>
        <v>1</v>
      </c>
      <c r="E19" s="79">
        <f>SUM(E14:E18)</f>
        <v>19637</v>
      </c>
      <c r="F19" s="80">
        <f>E19/E19</f>
        <v>1</v>
      </c>
      <c r="G19" s="97">
        <f t="shared" si="0"/>
        <v>275</v>
      </c>
      <c r="H19" s="85">
        <f t="shared" si="1"/>
        <v>0.014203078194401406</v>
      </c>
      <c r="I19" s="7"/>
      <c r="Q19" s="8" t="s">
        <v>131</v>
      </c>
    </row>
    <row r="20" spans="1:9" s="28" customFormat="1" ht="15">
      <c r="A20" s="27"/>
      <c r="B20" s="29"/>
      <c r="C20" s="30"/>
      <c r="D20" s="31"/>
      <c r="E20" s="30"/>
      <c r="F20" s="31"/>
      <c r="G20" s="32"/>
      <c r="H20" s="47"/>
      <c r="I20" s="27"/>
    </row>
  </sheetData>
  <sheetProtection/>
  <mergeCells count="5">
    <mergeCell ref="A5:S5"/>
    <mergeCell ref="C11:H11"/>
    <mergeCell ref="C12:D12"/>
    <mergeCell ref="E12:F12"/>
    <mergeCell ref="G12:H12"/>
  </mergeCells>
  <printOptions/>
  <pageMargins left="0.16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1"/>
  <sheetViews>
    <sheetView zoomScale="120" zoomScaleNormal="120" zoomScalePageLayoutView="0" workbookViewId="0" topLeftCell="B1">
      <selection activeCell="A5" sqref="A5:V5"/>
    </sheetView>
  </sheetViews>
  <sheetFormatPr defaultColWidth="9.140625" defaultRowHeight="15"/>
  <cols>
    <col min="1" max="1" width="3.00390625" style="66" customWidth="1"/>
    <col min="2" max="2" width="18.28125" style="8" customWidth="1"/>
    <col min="3" max="3" width="5.140625" style="8" customWidth="1"/>
    <col min="4" max="4" width="6.00390625" style="8" customWidth="1"/>
    <col min="5" max="5" width="4.57421875" style="8" customWidth="1"/>
    <col min="6" max="6" width="4.8515625" style="67" customWidth="1"/>
    <col min="7" max="7" width="5.28125" style="8" customWidth="1"/>
    <col min="8" max="8" width="5.421875" style="8" customWidth="1"/>
    <col min="9" max="9" width="4.7109375" style="8" customWidth="1"/>
    <col min="10" max="10" width="5.140625" style="67" customWidth="1"/>
    <col min="11" max="11" width="5.00390625" style="8" customWidth="1"/>
    <col min="12" max="12" width="4.8515625" style="8" customWidth="1"/>
    <col min="13" max="13" width="4.28125" style="8" customWidth="1"/>
    <col min="14" max="14" width="6.00390625" style="67" customWidth="1"/>
    <col min="15" max="15" width="6.00390625" style="8" customWidth="1"/>
    <col min="16" max="16" width="5.28125" style="8" customWidth="1"/>
    <col min="17" max="17" width="4.57421875" style="8" customWidth="1"/>
    <col min="18" max="18" width="6.00390625" style="67" customWidth="1"/>
    <col min="19" max="19" width="5.7109375" style="8" customWidth="1"/>
    <col min="20" max="20" width="5.421875" style="8" customWidth="1"/>
    <col min="21" max="21" width="4.28125" style="8" customWidth="1"/>
    <col min="22" max="22" width="5.57421875" style="66" customWidth="1"/>
    <col min="23" max="24" width="6.28125" style="8" customWidth="1"/>
    <col min="25" max="25" width="4.8515625" style="8" customWidth="1"/>
    <col min="26" max="26" width="5.28125" style="8" customWidth="1"/>
    <col min="27" max="27" width="9.7109375" style="8" bestFit="1" customWidth="1"/>
  </cols>
  <sheetData>
    <row r="3" spans="1:23" ht="15">
      <c r="A3" s="247" t="s">
        <v>61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</row>
    <row r="4" ht="9.75" customHeight="1"/>
    <row r="5" spans="1:27" s="13" customFormat="1" ht="15">
      <c r="A5" s="244" t="s">
        <v>57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11"/>
      <c r="X5" s="11"/>
      <c r="Y5" s="11"/>
      <c r="Z5" s="11"/>
      <c r="AA5" s="12"/>
    </row>
    <row r="6" spans="1:27" s="13" customFormat="1" ht="15.75" thickBot="1">
      <c r="A6" s="14" t="s">
        <v>148</v>
      </c>
      <c r="B6" s="11"/>
      <c r="C6" s="11"/>
      <c r="D6" s="11"/>
      <c r="E6" s="14"/>
      <c r="F6" s="14"/>
      <c r="G6" s="11"/>
      <c r="H6" s="11"/>
      <c r="I6" s="14"/>
      <c r="J6" s="14"/>
      <c r="K6" s="11"/>
      <c r="L6" s="11"/>
      <c r="M6" s="14"/>
      <c r="N6" s="14"/>
      <c r="O6" s="11"/>
      <c r="P6" s="11"/>
      <c r="Q6" s="14"/>
      <c r="R6" s="14"/>
      <c r="S6" s="11"/>
      <c r="T6" s="11"/>
      <c r="U6" s="11"/>
      <c r="V6" s="11"/>
      <c r="W6" s="11"/>
      <c r="X6" s="11"/>
      <c r="Y6" s="11"/>
      <c r="Z6" s="11"/>
      <c r="AA6" s="12"/>
    </row>
    <row r="7" spans="1:27" s="13" customFormat="1" ht="15.75" thickBot="1">
      <c r="A7" s="15"/>
      <c r="B7" s="15" t="s">
        <v>58</v>
      </c>
      <c r="C7" s="279" t="s">
        <v>31</v>
      </c>
      <c r="D7" s="280"/>
      <c r="E7" s="280"/>
      <c r="F7" s="281"/>
      <c r="G7" s="282" t="s">
        <v>67</v>
      </c>
      <c r="H7" s="283"/>
      <c r="I7" s="283"/>
      <c r="J7" s="284"/>
      <c r="K7" s="282" t="s">
        <v>16</v>
      </c>
      <c r="L7" s="283"/>
      <c r="M7" s="283"/>
      <c r="N7" s="284"/>
      <c r="O7" s="285" t="s">
        <v>140</v>
      </c>
      <c r="P7" s="286"/>
      <c r="Q7" s="286"/>
      <c r="R7" s="287"/>
      <c r="S7" s="288" t="s">
        <v>32</v>
      </c>
      <c r="T7" s="289"/>
      <c r="U7" s="289"/>
      <c r="V7" s="290"/>
      <c r="W7" s="241" t="s">
        <v>141</v>
      </c>
      <c r="X7" s="242"/>
      <c r="Y7" s="242"/>
      <c r="Z7" s="243"/>
      <c r="AA7" s="12"/>
    </row>
    <row r="8" spans="1:27" s="13" customFormat="1" ht="15.75" thickBot="1">
      <c r="A8" s="275"/>
      <c r="B8" s="16" t="s">
        <v>59</v>
      </c>
      <c r="C8" s="107" t="s">
        <v>136</v>
      </c>
      <c r="D8" s="106" t="s">
        <v>139</v>
      </c>
      <c r="E8" s="239" t="s">
        <v>64</v>
      </c>
      <c r="F8" s="240"/>
      <c r="G8" s="107" t="s">
        <v>136</v>
      </c>
      <c r="H8" s="106" t="s">
        <v>139</v>
      </c>
      <c r="I8" s="239" t="s">
        <v>33</v>
      </c>
      <c r="J8" s="240"/>
      <c r="K8" s="107" t="s">
        <v>136</v>
      </c>
      <c r="L8" s="106" t="s">
        <v>139</v>
      </c>
      <c r="M8" s="239" t="s">
        <v>33</v>
      </c>
      <c r="N8" s="240"/>
      <c r="O8" s="107" t="s">
        <v>136</v>
      </c>
      <c r="P8" s="106" t="s">
        <v>139</v>
      </c>
      <c r="Q8" s="239" t="s">
        <v>33</v>
      </c>
      <c r="R8" s="240"/>
      <c r="S8" s="107" t="s">
        <v>136</v>
      </c>
      <c r="T8" s="106" t="s">
        <v>139</v>
      </c>
      <c r="U8" s="239" t="s">
        <v>33</v>
      </c>
      <c r="V8" s="240"/>
      <c r="W8" s="107" t="s">
        <v>136</v>
      </c>
      <c r="X8" s="106" t="s">
        <v>139</v>
      </c>
      <c r="Y8" s="239" t="s">
        <v>33</v>
      </c>
      <c r="Z8" s="240"/>
      <c r="AA8" s="12"/>
    </row>
    <row r="9" spans="1:27" s="13" customFormat="1" ht="15">
      <c r="A9" s="276">
        <v>1</v>
      </c>
      <c r="B9" s="105" t="s">
        <v>19</v>
      </c>
      <c r="C9" s="291">
        <v>255</v>
      </c>
      <c r="D9" s="292">
        <v>265</v>
      </c>
      <c r="E9" s="293">
        <f aca="true" t="shared" si="0" ref="E9:E20">D9-C9</f>
        <v>10</v>
      </c>
      <c r="F9" s="294">
        <f>E9/C9</f>
        <v>0.0392156862745098</v>
      </c>
      <c r="G9" s="291">
        <v>62</v>
      </c>
      <c r="H9" s="292">
        <v>66</v>
      </c>
      <c r="I9" s="293">
        <f aca="true" t="shared" si="1" ref="I9:I20">H9-G9</f>
        <v>4</v>
      </c>
      <c r="J9" s="294">
        <f>I9/G9</f>
        <v>0.06451612903225806</v>
      </c>
      <c r="K9" s="291">
        <v>9</v>
      </c>
      <c r="L9" s="292">
        <v>9</v>
      </c>
      <c r="M9" s="293">
        <f aca="true" t="shared" si="2" ref="M9:M20">L9-K9</f>
        <v>0</v>
      </c>
      <c r="N9" s="294">
        <f>M9/K9</f>
        <v>0</v>
      </c>
      <c r="O9" s="291">
        <v>102</v>
      </c>
      <c r="P9" s="292">
        <v>120</v>
      </c>
      <c r="Q9" s="293">
        <f aca="true" t="shared" si="3" ref="Q9:Q20">P9-O9</f>
        <v>18</v>
      </c>
      <c r="R9" s="294">
        <f>Q9/O9</f>
        <v>0.17647058823529413</v>
      </c>
      <c r="S9" s="291">
        <v>33</v>
      </c>
      <c r="T9" s="292">
        <v>39</v>
      </c>
      <c r="U9" s="293">
        <f aca="true" t="shared" si="4" ref="U9:U20">T9-S9</f>
        <v>6</v>
      </c>
      <c r="V9" s="294">
        <f>U9/S9</f>
        <v>0.18181818181818182</v>
      </c>
      <c r="W9" s="291">
        <f aca="true" t="shared" si="5" ref="W9:W19">C9+G9+K9+O9+S9</f>
        <v>461</v>
      </c>
      <c r="X9" s="292">
        <f aca="true" t="shared" si="6" ref="X9:X19">D9+H9+L9+P9+T9</f>
        <v>499</v>
      </c>
      <c r="Y9" s="293">
        <f aca="true" t="shared" si="7" ref="Y9:Y20">X9-W9</f>
        <v>38</v>
      </c>
      <c r="Z9" s="294">
        <f>Y9/W9</f>
        <v>0.0824295010845987</v>
      </c>
      <c r="AA9" s="12"/>
    </row>
    <row r="10" spans="1:27" s="13" customFormat="1" ht="15">
      <c r="A10" s="277">
        <v>2</v>
      </c>
      <c r="B10" s="99" t="s">
        <v>20</v>
      </c>
      <c r="C10" s="295">
        <v>510</v>
      </c>
      <c r="D10" s="296">
        <v>550</v>
      </c>
      <c r="E10" s="297">
        <f t="shared" si="0"/>
        <v>40</v>
      </c>
      <c r="F10" s="298">
        <f aca="true" t="shared" si="8" ref="F10:F20">E10/C10</f>
        <v>0.0784313725490196</v>
      </c>
      <c r="G10" s="295">
        <v>163</v>
      </c>
      <c r="H10" s="296">
        <v>204</v>
      </c>
      <c r="I10" s="297">
        <f t="shared" si="1"/>
        <v>41</v>
      </c>
      <c r="J10" s="298">
        <f aca="true" t="shared" si="9" ref="J10:J20">I10/G10</f>
        <v>0.25153374233128833</v>
      </c>
      <c r="K10" s="295">
        <v>31</v>
      </c>
      <c r="L10" s="296">
        <v>39</v>
      </c>
      <c r="M10" s="297">
        <f t="shared" si="2"/>
        <v>8</v>
      </c>
      <c r="N10" s="298">
        <f aca="true" t="shared" si="10" ref="N10:N20">M10/K10</f>
        <v>0.25806451612903225</v>
      </c>
      <c r="O10" s="295">
        <v>313</v>
      </c>
      <c r="P10" s="296">
        <v>369</v>
      </c>
      <c r="Q10" s="297">
        <f t="shared" si="3"/>
        <v>56</v>
      </c>
      <c r="R10" s="298">
        <f aca="true" t="shared" si="11" ref="R10:R20">Q10/O10</f>
        <v>0.17891373801916932</v>
      </c>
      <c r="S10" s="295">
        <v>101</v>
      </c>
      <c r="T10" s="296">
        <v>117</v>
      </c>
      <c r="U10" s="297">
        <f t="shared" si="4"/>
        <v>16</v>
      </c>
      <c r="V10" s="298">
        <f aca="true" t="shared" si="12" ref="V10:V20">U10/S10</f>
        <v>0.15841584158415842</v>
      </c>
      <c r="W10" s="295">
        <f t="shared" si="5"/>
        <v>1118</v>
      </c>
      <c r="X10" s="296">
        <f t="shared" si="6"/>
        <v>1279</v>
      </c>
      <c r="Y10" s="297">
        <f t="shared" si="7"/>
        <v>161</v>
      </c>
      <c r="Z10" s="298">
        <f aca="true" t="shared" si="13" ref="Z10:Z20">Y10/W10</f>
        <v>0.1440071556350626</v>
      </c>
      <c r="AA10" s="12"/>
    </row>
    <row r="11" spans="1:27" s="13" customFormat="1" ht="15">
      <c r="A11" s="277">
        <v>3</v>
      </c>
      <c r="B11" s="99" t="s">
        <v>21</v>
      </c>
      <c r="C11" s="295">
        <v>767</v>
      </c>
      <c r="D11" s="296">
        <v>765</v>
      </c>
      <c r="E11" s="297">
        <f t="shared" si="0"/>
        <v>-2</v>
      </c>
      <c r="F11" s="298">
        <f t="shared" si="8"/>
        <v>-0.002607561929595828</v>
      </c>
      <c r="G11" s="295">
        <v>284</v>
      </c>
      <c r="H11" s="296">
        <v>290</v>
      </c>
      <c r="I11" s="297">
        <f t="shared" si="1"/>
        <v>6</v>
      </c>
      <c r="J11" s="298">
        <f t="shared" si="9"/>
        <v>0.02112676056338028</v>
      </c>
      <c r="K11" s="295">
        <v>31</v>
      </c>
      <c r="L11" s="296">
        <v>34</v>
      </c>
      <c r="M11" s="297">
        <f t="shared" si="2"/>
        <v>3</v>
      </c>
      <c r="N11" s="298">
        <f t="shared" si="10"/>
        <v>0.0967741935483871</v>
      </c>
      <c r="O11" s="295">
        <v>424</v>
      </c>
      <c r="P11" s="296">
        <v>431</v>
      </c>
      <c r="Q11" s="297">
        <f t="shared" si="3"/>
        <v>7</v>
      </c>
      <c r="R11" s="298">
        <f t="shared" si="11"/>
        <v>0.01650943396226415</v>
      </c>
      <c r="S11" s="295">
        <v>81</v>
      </c>
      <c r="T11" s="296">
        <v>82</v>
      </c>
      <c r="U11" s="297">
        <f t="shared" si="4"/>
        <v>1</v>
      </c>
      <c r="V11" s="298">
        <f t="shared" si="12"/>
        <v>0.012345679012345678</v>
      </c>
      <c r="W11" s="295">
        <f t="shared" si="5"/>
        <v>1587</v>
      </c>
      <c r="X11" s="296">
        <f t="shared" si="6"/>
        <v>1602</v>
      </c>
      <c r="Y11" s="297">
        <f t="shared" si="7"/>
        <v>15</v>
      </c>
      <c r="Z11" s="298">
        <f t="shared" si="13"/>
        <v>0.00945179584120983</v>
      </c>
      <c r="AA11" s="12"/>
    </row>
    <row r="12" spans="1:27" s="13" customFormat="1" ht="15">
      <c r="A12" s="277">
        <v>4</v>
      </c>
      <c r="B12" s="100" t="s">
        <v>22</v>
      </c>
      <c r="C12" s="295">
        <v>1636</v>
      </c>
      <c r="D12" s="296">
        <v>1645</v>
      </c>
      <c r="E12" s="297">
        <f t="shared" si="0"/>
        <v>9</v>
      </c>
      <c r="F12" s="298">
        <f t="shared" si="8"/>
        <v>0.005501222493887531</v>
      </c>
      <c r="G12" s="295">
        <v>815</v>
      </c>
      <c r="H12" s="296">
        <v>811</v>
      </c>
      <c r="I12" s="297">
        <f t="shared" si="1"/>
        <v>-4</v>
      </c>
      <c r="J12" s="298">
        <f t="shared" si="9"/>
        <v>-0.0049079754601227</v>
      </c>
      <c r="K12" s="295">
        <v>140</v>
      </c>
      <c r="L12" s="296">
        <v>138</v>
      </c>
      <c r="M12" s="297">
        <f t="shared" si="2"/>
        <v>-2</v>
      </c>
      <c r="N12" s="298">
        <f t="shared" si="10"/>
        <v>-0.014285714285714285</v>
      </c>
      <c r="O12" s="295">
        <v>996</v>
      </c>
      <c r="P12" s="296">
        <v>999</v>
      </c>
      <c r="Q12" s="297">
        <f t="shared" si="3"/>
        <v>3</v>
      </c>
      <c r="R12" s="298">
        <f t="shared" si="11"/>
        <v>0.0030120481927710845</v>
      </c>
      <c r="S12" s="295">
        <v>425</v>
      </c>
      <c r="T12" s="296">
        <v>426</v>
      </c>
      <c r="U12" s="297">
        <f t="shared" si="4"/>
        <v>1</v>
      </c>
      <c r="V12" s="298">
        <f t="shared" si="12"/>
        <v>0.002352941176470588</v>
      </c>
      <c r="W12" s="295">
        <f t="shared" si="5"/>
        <v>4012</v>
      </c>
      <c r="X12" s="296">
        <f t="shared" si="6"/>
        <v>4019</v>
      </c>
      <c r="Y12" s="297">
        <f t="shared" si="7"/>
        <v>7</v>
      </c>
      <c r="Z12" s="298">
        <f t="shared" si="13"/>
        <v>0.001744765702891326</v>
      </c>
      <c r="AA12" s="12"/>
    </row>
    <row r="13" spans="1:27" s="13" customFormat="1" ht="15">
      <c r="A13" s="277">
        <v>5</v>
      </c>
      <c r="B13" s="100" t="s">
        <v>23</v>
      </c>
      <c r="C13" s="295">
        <v>810</v>
      </c>
      <c r="D13" s="296">
        <v>808</v>
      </c>
      <c r="E13" s="297">
        <f t="shared" si="0"/>
        <v>-2</v>
      </c>
      <c r="F13" s="298">
        <f t="shared" si="8"/>
        <v>-0.0024691358024691358</v>
      </c>
      <c r="G13" s="295">
        <v>572</v>
      </c>
      <c r="H13" s="296">
        <v>588</v>
      </c>
      <c r="I13" s="297">
        <f t="shared" si="1"/>
        <v>16</v>
      </c>
      <c r="J13" s="298">
        <f t="shared" si="9"/>
        <v>0.027972027972027972</v>
      </c>
      <c r="K13" s="295">
        <v>110</v>
      </c>
      <c r="L13" s="296">
        <v>115</v>
      </c>
      <c r="M13" s="297">
        <f t="shared" si="2"/>
        <v>5</v>
      </c>
      <c r="N13" s="298">
        <f t="shared" si="10"/>
        <v>0.045454545454545456</v>
      </c>
      <c r="O13" s="295">
        <v>799</v>
      </c>
      <c r="P13" s="296">
        <v>801</v>
      </c>
      <c r="Q13" s="297">
        <f t="shared" si="3"/>
        <v>2</v>
      </c>
      <c r="R13" s="298">
        <f t="shared" si="11"/>
        <v>0.0025031289111389237</v>
      </c>
      <c r="S13" s="295">
        <v>316</v>
      </c>
      <c r="T13" s="296">
        <v>306</v>
      </c>
      <c r="U13" s="297">
        <f t="shared" si="4"/>
        <v>-10</v>
      </c>
      <c r="V13" s="298">
        <f t="shared" si="12"/>
        <v>-0.03164556962025317</v>
      </c>
      <c r="W13" s="295">
        <f t="shared" si="5"/>
        <v>2607</v>
      </c>
      <c r="X13" s="296">
        <f t="shared" si="6"/>
        <v>2618</v>
      </c>
      <c r="Y13" s="297">
        <f t="shared" si="7"/>
        <v>11</v>
      </c>
      <c r="Z13" s="298">
        <f t="shared" si="13"/>
        <v>0.004219409282700422</v>
      </c>
      <c r="AA13" s="12"/>
    </row>
    <row r="14" spans="1:27" s="13" customFormat="1" ht="15">
      <c r="A14" s="277">
        <v>6</v>
      </c>
      <c r="B14" s="100" t="s">
        <v>24</v>
      </c>
      <c r="C14" s="295">
        <v>10</v>
      </c>
      <c r="D14" s="296">
        <v>10</v>
      </c>
      <c r="E14" s="297">
        <f t="shared" si="0"/>
        <v>0</v>
      </c>
      <c r="F14" s="298">
        <f t="shared" si="8"/>
        <v>0</v>
      </c>
      <c r="G14" s="295">
        <v>8</v>
      </c>
      <c r="H14" s="296">
        <v>8</v>
      </c>
      <c r="I14" s="297">
        <f t="shared" si="1"/>
        <v>0</v>
      </c>
      <c r="J14" s="298">
        <f t="shared" si="9"/>
        <v>0</v>
      </c>
      <c r="K14" s="295">
        <v>7</v>
      </c>
      <c r="L14" s="296">
        <v>7</v>
      </c>
      <c r="M14" s="297">
        <f t="shared" si="2"/>
        <v>0</v>
      </c>
      <c r="N14" s="298">
        <f t="shared" si="10"/>
        <v>0</v>
      </c>
      <c r="O14" s="295">
        <v>12</v>
      </c>
      <c r="P14" s="296">
        <v>12</v>
      </c>
      <c r="Q14" s="297">
        <f t="shared" si="3"/>
        <v>0</v>
      </c>
      <c r="R14" s="298">
        <f t="shared" si="11"/>
        <v>0</v>
      </c>
      <c r="S14" s="295">
        <v>11</v>
      </c>
      <c r="T14" s="296">
        <v>13</v>
      </c>
      <c r="U14" s="297">
        <f t="shared" si="4"/>
        <v>2</v>
      </c>
      <c r="V14" s="298">
        <f t="shared" si="12"/>
        <v>0.18181818181818182</v>
      </c>
      <c r="W14" s="295">
        <f t="shared" si="5"/>
        <v>48</v>
      </c>
      <c r="X14" s="296">
        <f t="shared" si="6"/>
        <v>50</v>
      </c>
      <c r="Y14" s="297">
        <f t="shared" si="7"/>
        <v>2</v>
      </c>
      <c r="Z14" s="298">
        <f t="shared" si="13"/>
        <v>0.041666666666666664</v>
      </c>
      <c r="AA14" s="12"/>
    </row>
    <row r="15" spans="1:27" s="13" customFormat="1" ht="15">
      <c r="A15" s="277">
        <v>7</v>
      </c>
      <c r="B15" s="100" t="s">
        <v>25</v>
      </c>
      <c r="C15" s="295">
        <v>1079</v>
      </c>
      <c r="D15" s="296">
        <v>1084</v>
      </c>
      <c r="E15" s="297">
        <f t="shared" si="0"/>
        <v>5</v>
      </c>
      <c r="F15" s="298">
        <f t="shared" si="8"/>
        <v>0.004633920296570899</v>
      </c>
      <c r="G15" s="295">
        <v>749</v>
      </c>
      <c r="H15" s="296">
        <v>752</v>
      </c>
      <c r="I15" s="297">
        <f t="shared" si="1"/>
        <v>3</v>
      </c>
      <c r="J15" s="298">
        <f t="shared" si="9"/>
        <v>0.004005340453938585</v>
      </c>
      <c r="K15" s="295">
        <v>136</v>
      </c>
      <c r="L15" s="296">
        <v>142</v>
      </c>
      <c r="M15" s="297">
        <f t="shared" si="2"/>
        <v>6</v>
      </c>
      <c r="N15" s="298">
        <f t="shared" si="10"/>
        <v>0.04411764705882353</v>
      </c>
      <c r="O15" s="295">
        <v>865</v>
      </c>
      <c r="P15" s="296">
        <v>853</v>
      </c>
      <c r="Q15" s="297">
        <f t="shared" si="3"/>
        <v>-12</v>
      </c>
      <c r="R15" s="298">
        <f t="shared" si="11"/>
        <v>-0.013872832369942197</v>
      </c>
      <c r="S15" s="295">
        <v>293</v>
      </c>
      <c r="T15" s="296">
        <v>297</v>
      </c>
      <c r="U15" s="297">
        <f t="shared" si="4"/>
        <v>4</v>
      </c>
      <c r="V15" s="298">
        <f t="shared" si="12"/>
        <v>0.013651877133105802</v>
      </c>
      <c r="W15" s="295">
        <f t="shared" si="5"/>
        <v>3122</v>
      </c>
      <c r="X15" s="296">
        <f t="shared" si="6"/>
        <v>3128</v>
      </c>
      <c r="Y15" s="297">
        <f t="shared" si="7"/>
        <v>6</v>
      </c>
      <c r="Z15" s="298">
        <f t="shared" si="13"/>
        <v>0.0019218449711723255</v>
      </c>
      <c r="AA15" s="12"/>
    </row>
    <row r="16" spans="1:27" s="13" customFormat="1" ht="15">
      <c r="A16" s="277">
        <v>8</v>
      </c>
      <c r="B16" s="100" t="s">
        <v>26</v>
      </c>
      <c r="C16" s="295">
        <v>280</v>
      </c>
      <c r="D16" s="296">
        <v>282</v>
      </c>
      <c r="E16" s="297">
        <f t="shared" si="0"/>
        <v>2</v>
      </c>
      <c r="F16" s="298">
        <f t="shared" si="8"/>
        <v>0.007142857142857143</v>
      </c>
      <c r="G16" s="295">
        <v>188</v>
      </c>
      <c r="H16" s="296">
        <v>196</v>
      </c>
      <c r="I16" s="297">
        <f t="shared" si="1"/>
        <v>8</v>
      </c>
      <c r="J16" s="298">
        <f t="shared" si="9"/>
        <v>0.0425531914893617</v>
      </c>
      <c r="K16" s="295">
        <v>38</v>
      </c>
      <c r="L16" s="296">
        <v>32</v>
      </c>
      <c r="M16" s="297">
        <f t="shared" si="2"/>
        <v>-6</v>
      </c>
      <c r="N16" s="298">
        <f t="shared" si="10"/>
        <v>-0.15789473684210525</v>
      </c>
      <c r="O16" s="295">
        <v>242</v>
      </c>
      <c r="P16" s="296">
        <v>246</v>
      </c>
      <c r="Q16" s="297">
        <f t="shared" si="3"/>
        <v>4</v>
      </c>
      <c r="R16" s="298">
        <f t="shared" si="11"/>
        <v>0.01652892561983471</v>
      </c>
      <c r="S16" s="295">
        <v>72</v>
      </c>
      <c r="T16" s="296">
        <v>80</v>
      </c>
      <c r="U16" s="297">
        <f t="shared" si="4"/>
        <v>8</v>
      </c>
      <c r="V16" s="298">
        <f t="shared" si="12"/>
        <v>0.1111111111111111</v>
      </c>
      <c r="W16" s="295">
        <f t="shared" si="5"/>
        <v>820</v>
      </c>
      <c r="X16" s="296">
        <f t="shared" si="6"/>
        <v>836</v>
      </c>
      <c r="Y16" s="297">
        <f t="shared" si="7"/>
        <v>16</v>
      </c>
      <c r="Z16" s="298">
        <f t="shared" si="13"/>
        <v>0.01951219512195122</v>
      </c>
      <c r="AA16" s="12"/>
    </row>
    <row r="17" spans="1:27" s="13" customFormat="1" ht="15">
      <c r="A17" s="277">
        <v>9</v>
      </c>
      <c r="B17" s="100" t="s">
        <v>27</v>
      </c>
      <c r="C17" s="295">
        <v>1287</v>
      </c>
      <c r="D17" s="296">
        <v>1285</v>
      </c>
      <c r="E17" s="297">
        <f t="shared" si="0"/>
        <v>-2</v>
      </c>
      <c r="F17" s="298">
        <f t="shared" si="8"/>
        <v>-0.001554001554001554</v>
      </c>
      <c r="G17" s="295">
        <v>806</v>
      </c>
      <c r="H17" s="296">
        <v>854</v>
      </c>
      <c r="I17" s="297">
        <f t="shared" si="1"/>
        <v>48</v>
      </c>
      <c r="J17" s="298">
        <f t="shared" si="9"/>
        <v>0.05955334987593052</v>
      </c>
      <c r="K17" s="295">
        <v>146</v>
      </c>
      <c r="L17" s="296">
        <v>147</v>
      </c>
      <c r="M17" s="297">
        <f t="shared" si="2"/>
        <v>1</v>
      </c>
      <c r="N17" s="298">
        <f t="shared" si="10"/>
        <v>0.00684931506849315</v>
      </c>
      <c r="O17" s="295">
        <v>1052</v>
      </c>
      <c r="P17" s="296">
        <v>1081</v>
      </c>
      <c r="Q17" s="297">
        <f t="shared" si="3"/>
        <v>29</v>
      </c>
      <c r="R17" s="298">
        <f t="shared" si="11"/>
        <v>0.027566539923954372</v>
      </c>
      <c r="S17" s="295">
        <v>380</v>
      </c>
      <c r="T17" s="296">
        <v>383</v>
      </c>
      <c r="U17" s="297">
        <f t="shared" si="4"/>
        <v>3</v>
      </c>
      <c r="V17" s="298">
        <f t="shared" si="12"/>
        <v>0.007894736842105263</v>
      </c>
      <c r="W17" s="295">
        <f t="shared" si="5"/>
        <v>3671</v>
      </c>
      <c r="X17" s="296">
        <f t="shared" si="6"/>
        <v>3750</v>
      </c>
      <c r="Y17" s="297">
        <f t="shared" si="7"/>
        <v>79</v>
      </c>
      <c r="Z17" s="298">
        <f t="shared" si="13"/>
        <v>0.02152002179242713</v>
      </c>
      <c r="AA17" s="12"/>
    </row>
    <row r="18" spans="1:27" s="13" customFormat="1" ht="15">
      <c r="A18" s="277">
        <v>10</v>
      </c>
      <c r="B18" s="99" t="s">
        <v>28</v>
      </c>
      <c r="C18" s="295">
        <v>7</v>
      </c>
      <c r="D18" s="296">
        <v>8</v>
      </c>
      <c r="E18" s="297">
        <f t="shared" si="0"/>
        <v>1</v>
      </c>
      <c r="F18" s="298">
        <f t="shared" si="8"/>
        <v>0.14285714285714285</v>
      </c>
      <c r="G18" s="295">
        <v>4</v>
      </c>
      <c r="H18" s="296">
        <v>3</v>
      </c>
      <c r="I18" s="297">
        <f t="shared" si="1"/>
        <v>-1</v>
      </c>
      <c r="J18" s="298">
        <f t="shared" si="9"/>
        <v>-0.25</v>
      </c>
      <c r="K18" s="295"/>
      <c r="L18" s="296"/>
      <c r="M18" s="297">
        <f t="shared" si="2"/>
        <v>0</v>
      </c>
      <c r="N18" s="298" t="e">
        <f t="shared" si="10"/>
        <v>#DIV/0!</v>
      </c>
      <c r="O18" s="295"/>
      <c r="P18" s="296"/>
      <c r="Q18" s="297">
        <f t="shared" si="3"/>
        <v>0</v>
      </c>
      <c r="R18" s="298" t="e">
        <f t="shared" si="11"/>
        <v>#DIV/0!</v>
      </c>
      <c r="S18" s="295">
        <v>1</v>
      </c>
      <c r="T18" s="296">
        <v>1</v>
      </c>
      <c r="U18" s="297">
        <f t="shared" si="4"/>
        <v>0</v>
      </c>
      <c r="V18" s="298">
        <f t="shared" si="12"/>
        <v>0</v>
      </c>
      <c r="W18" s="295">
        <f t="shared" si="5"/>
        <v>12</v>
      </c>
      <c r="X18" s="296">
        <f t="shared" si="6"/>
        <v>12</v>
      </c>
      <c r="Y18" s="297">
        <f t="shared" si="7"/>
        <v>0</v>
      </c>
      <c r="Z18" s="298">
        <f t="shared" si="13"/>
        <v>0</v>
      </c>
      <c r="AA18" s="12"/>
    </row>
    <row r="19" spans="1:27" s="13" customFormat="1" ht="15.75" thickBot="1">
      <c r="A19" s="278" t="s">
        <v>93</v>
      </c>
      <c r="B19" s="101" t="s">
        <v>29</v>
      </c>
      <c r="C19" s="299">
        <v>568</v>
      </c>
      <c r="D19" s="300">
        <v>550</v>
      </c>
      <c r="E19" s="301">
        <f t="shared" si="0"/>
        <v>-18</v>
      </c>
      <c r="F19" s="302">
        <f t="shared" si="8"/>
        <v>-0.03169014084507042</v>
      </c>
      <c r="G19" s="299">
        <v>539</v>
      </c>
      <c r="H19" s="300">
        <v>529</v>
      </c>
      <c r="I19" s="301">
        <f t="shared" si="1"/>
        <v>-10</v>
      </c>
      <c r="J19" s="302">
        <f t="shared" si="9"/>
        <v>-0.01855287569573284</v>
      </c>
      <c r="K19" s="299">
        <v>49</v>
      </c>
      <c r="L19" s="300">
        <v>48</v>
      </c>
      <c r="M19" s="301">
        <f t="shared" si="2"/>
        <v>-1</v>
      </c>
      <c r="N19" s="302">
        <f t="shared" si="10"/>
        <v>-0.02040816326530612</v>
      </c>
      <c r="O19" s="299">
        <v>538</v>
      </c>
      <c r="P19" s="300">
        <v>513</v>
      </c>
      <c r="Q19" s="301">
        <f t="shared" si="3"/>
        <v>-25</v>
      </c>
      <c r="R19" s="302">
        <f t="shared" si="11"/>
        <v>-0.046468401486988845</v>
      </c>
      <c r="S19" s="299">
        <v>210</v>
      </c>
      <c r="T19" s="300">
        <v>204</v>
      </c>
      <c r="U19" s="301">
        <f t="shared" si="4"/>
        <v>-6</v>
      </c>
      <c r="V19" s="302">
        <f t="shared" si="12"/>
        <v>-0.02857142857142857</v>
      </c>
      <c r="W19" s="299">
        <f t="shared" si="5"/>
        <v>1904</v>
      </c>
      <c r="X19" s="300">
        <f t="shared" si="6"/>
        <v>1844</v>
      </c>
      <c r="Y19" s="301">
        <f t="shared" si="7"/>
        <v>-60</v>
      </c>
      <c r="Z19" s="302">
        <f t="shared" si="13"/>
        <v>-0.031512605042016806</v>
      </c>
      <c r="AA19" s="12"/>
    </row>
    <row r="20" spans="1:27" s="13" customFormat="1" ht="15.75" thickBot="1">
      <c r="A20" s="16"/>
      <c r="B20" s="16" t="s">
        <v>30</v>
      </c>
      <c r="C20" s="303">
        <f>SUM(C9:C19)</f>
        <v>7209</v>
      </c>
      <c r="D20" s="304">
        <f>SUM(D9:D19)</f>
        <v>7252</v>
      </c>
      <c r="E20" s="304">
        <f t="shared" si="0"/>
        <v>43</v>
      </c>
      <c r="F20" s="305">
        <f t="shared" si="8"/>
        <v>0.005964766264391732</v>
      </c>
      <c r="G20" s="303">
        <f>SUM(G9:G19)</f>
        <v>4190</v>
      </c>
      <c r="H20" s="304">
        <f>SUM(H9:H19)</f>
        <v>4301</v>
      </c>
      <c r="I20" s="304">
        <f t="shared" si="1"/>
        <v>111</v>
      </c>
      <c r="J20" s="305">
        <f t="shared" si="9"/>
        <v>0.02649164677804296</v>
      </c>
      <c r="K20" s="303">
        <f>SUM(K9:K19)</f>
        <v>697</v>
      </c>
      <c r="L20" s="304">
        <f>SUM(L9:L19)</f>
        <v>711</v>
      </c>
      <c r="M20" s="304">
        <f t="shared" si="2"/>
        <v>14</v>
      </c>
      <c r="N20" s="305">
        <f t="shared" si="10"/>
        <v>0.020086083213773313</v>
      </c>
      <c r="O20" s="303">
        <f>SUM(O9:O19)</f>
        <v>5343</v>
      </c>
      <c r="P20" s="304">
        <f>SUM(P9:P19)</f>
        <v>5425</v>
      </c>
      <c r="Q20" s="304">
        <f t="shared" si="3"/>
        <v>82</v>
      </c>
      <c r="R20" s="305">
        <f t="shared" si="11"/>
        <v>0.015347183230394908</v>
      </c>
      <c r="S20" s="303">
        <f>SUM(S9:S19)</f>
        <v>1923</v>
      </c>
      <c r="T20" s="304">
        <f>SUM(T9:T19)</f>
        <v>1948</v>
      </c>
      <c r="U20" s="304">
        <f t="shared" si="4"/>
        <v>25</v>
      </c>
      <c r="V20" s="305">
        <f t="shared" si="12"/>
        <v>0.013000520020800831</v>
      </c>
      <c r="W20" s="303">
        <f>SUM(W9:W19)</f>
        <v>19362</v>
      </c>
      <c r="X20" s="304">
        <f>SUM(X9:X19)</f>
        <v>19637</v>
      </c>
      <c r="Y20" s="304">
        <f t="shared" si="7"/>
        <v>275</v>
      </c>
      <c r="Z20" s="305">
        <f t="shared" si="13"/>
        <v>0.014203078194401406</v>
      </c>
      <c r="AA20" s="12"/>
    </row>
    <row r="21" spans="1:27" s="13" customFormat="1" ht="15">
      <c r="A21" s="12"/>
      <c r="B21" s="12" t="s">
        <v>65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</sheetData>
  <sheetProtection/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="90" zoomScaleNormal="90" zoomScalePageLayoutView="0" workbookViewId="0" topLeftCell="C1">
      <selection activeCell="R23" sqref="R23"/>
    </sheetView>
  </sheetViews>
  <sheetFormatPr defaultColWidth="9.140625" defaultRowHeight="15"/>
  <cols>
    <col min="1" max="1" width="2.28125" style="6" customWidth="1"/>
    <col min="2" max="2" width="15.57421875" style="1" customWidth="1"/>
    <col min="3" max="3" width="8.00390625" style="4" customWidth="1"/>
    <col min="4" max="4" width="5.57421875" style="3" customWidth="1"/>
    <col min="5" max="5" width="5.7109375" style="3" customWidth="1"/>
    <col min="6" max="6" width="5.57421875" style="3" bestFit="1" customWidth="1"/>
    <col min="7" max="7" width="6.57421875" style="3" customWidth="1"/>
    <col min="8" max="8" width="6.00390625" style="3" customWidth="1"/>
    <col min="9" max="9" width="5.57421875" style="3" customWidth="1"/>
    <col min="10" max="10" width="5.57421875" style="3" bestFit="1" customWidth="1"/>
    <col min="11" max="11" width="6.8515625" style="3" customWidth="1"/>
    <col min="12" max="12" width="6.00390625" style="3" customWidth="1"/>
    <col min="13" max="13" width="5.57421875" style="3" customWidth="1"/>
    <col min="14" max="14" width="4.57421875" style="3" bestFit="1" customWidth="1"/>
    <col min="15" max="15" width="7.00390625" style="3" customWidth="1"/>
    <col min="16" max="16" width="6.421875" style="3" customWidth="1"/>
    <col min="17" max="17" width="5.57421875" style="3" customWidth="1"/>
    <col min="18" max="18" width="5.140625" style="3" customWidth="1"/>
    <col min="19" max="19" width="6.8515625" style="3" customWidth="1"/>
    <col min="20" max="20" width="5.7109375" style="3" bestFit="1" customWidth="1"/>
    <col min="21" max="21" width="5.421875" style="3" customWidth="1"/>
    <col min="22" max="22" width="5.421875" style="3" bestFit="1" customWidth="1"/>
    <col min="23" max="24" width="6.421875" style="3" customWidth="1"/>
    <col min="25" max="25" width="6.00390625" style="3" customWidth="1"/>
    <col min="26" max="26" width="5.421875" style="3" customWidth="1"/>
    <col min="27" max="27" width="7.140625" style="3" bestFit="1" customWidth="1"/>
    <col min="28" max="16384" width="9.140625" style="1" customWidth="1"/>
  </cols>
  <sheetData>
    <row r="1" spans="1:27" s="12" customFormat="1" ht="12.75">
      <c r="A1" s="18" t="s">
        <v>60</v>
      </c>
      <c r="B1" s="17"/>
      <c r="C1" s="18"/>
      <c r="D1" s="19"/>
      <c r="E1" s="19"/>
      <c r="F1" s="19"/>
      <c r="G1" s="19"/>
      <c r="H1" s="19"/>
      <c r="I1" s="19"/>
      <c r="J1" s="20"/>
      <c r="K1" s="20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2" customFormat="1" ht="12.75">
      <c r="A2" s="18" t="s">
        <v>142</v>
      </c>
      <c r="B2" s="14"/>
      <c r="C2" s="18"/>
      <c r="D2" s="18"/>
      <c r="E2" s="18"/>
      <c r="F2" s="18"/>
      <c r="G2" s="18"/>
      <c r="H2" s="18"/>
      <c r="I2" s="18"/>
      <c r="J2" s="20"/>
      <c r="K2" s="20"/>
      <c r="L2" s="18"/>
      <c r="M2" s="1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12" customFormat="1" ht="13.5" thickBot="1">
      <c r="A3" s="21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2" customFormat="1" ht="15.75" thickBot="1">
      <c r="A4" s="39"/>
      <c r="B4" s="40"/>
      <c r="C4" s="41"/>
      <c r="D4" s="248" t="s">
        <v>143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157"/>
      <c r="Y4" s="42"/>
      <c r="Z4" s="42"/>
      <c r="AA4" s="68"/>
    </row>
    <row r="5" spans="1:27" s="12" customFormat="1" ht="15" customHeight="1" thickBot="1">
      <c r="A5" s="146"/>
      <c r="B5" s="111" t="s">
        <v>0</v>
      </c>
      <c r="C5" s="121" t="s">
        <v>62</v>
      </c>
      <c r="D5" s="251" t="s">
        <v>15</v>
      </c>
      <c r="E5" s="251"/>
      <c r="F5" s="251"/>
      <c r="G5" s="252"/>
      <c r="H5" s="251" t="s">
        <v>66</v>
      </c>
      <c r="I5" s="251"/>
      <c r="J5" s="251" t="s">
        <v>16</v>
      </c>
      <c r="K5" s="252"/>
      <c r="L5" s="250" t="s">
        <v>16</v>
      </c>
      <c r="M5" s="251"/>
      <c r="N5" s="251" t="s">
        <v>16</v>
      </c>
      <c r="O5" s="252"/>
      <c r="P5" s="251" t="s">
        <v>17</v>
      </c>
      <c r="Q5" s="251"/>
      <c r="R5" s="251"/>
      <c r="S5" s="251"/>
      <c r="T5" s="250" t="s">
        <v>18</v>
      </c>
      <c r="U5" s="251"/>
      <c r="V5" s="251"/>
      <c r="W5" s="252"/>
      <c r="X5" s="251" t="s">
        <v>14</v>
      </c>
      <c r="Y5" s="251"/>
      <c r="Z5" s="251"/>
      <c r="AA5" s="252"/>
    </row>
    <row r="6" spans="1:27" s="12" customFormat="1" ht="13.5" thickBot="1">
      <c r="A6" s="147"/>
      <c r="B6" s="16" t="s">
        <v>1</v>
      </c>
      <c r="C6" s="150" t="s">
        <v>63</v>
      </c>
      <c r="D6" s="137" t="s">
        <v>136</v>
      </c>
      <c r="E6" s="139" t="s">
        <v>139</v>
      </c>
      <c r="F6" s="245" t="s">
        <v>33</v>
      </c>
      <c r="G6" s="246"/>
      <c r="H6" s="138" t="s">
        <v>136</v>
      </c>
      <c r="I6" s="139" t="s">
        <v>139</v>
      </c>
      <c r="J6" s="245" t="s">
        <v>33</v>
      </c>
      <c r="K6" s="246"/>
      <c r="L6" s="137" t="s">
        <v>136</v>
      </c>
      <c r="M6" s="139" t="s">
        <v>139</v>
      </c>
      <c r="N6" s="245" t="s">
        <v>33</v>
      </c>
      <c r="O6" s="246"/>
      <c r="P6" s="138" t="s">
        <v>136</v>
      </c>
      <c r="Q6" s="139" t="s">
        <v>139</v>
      </c>
      <c r="R6" s="245" t="s">
        <v>33</v>
      </c>
      <c r="S6" s="257"/>
      <c r="T6" s="137" t="s">
        <v>136</v>
      </c>
      <c r="U6" s="139" t="s">
        <v>139</v>
      </c>
      <c r="V6" s="245" t="s">
        <v>33</v>
      </c>
      <c r="W6" s="246"/>
      <c r="X6" s="138" t="s">
        <v>136</v>
      </c>
      <c r="Y6" s="139" t="s">
        <v>139</v>
      </c>
      <c r="Z6" s="255" t="s">
        <v>33</v>
      </c>
      <c r="AA6" s="256"/>
    </row>
    <row r="7" spans="1:27" s="12" customFormat="1" ht="28.5" customHeight="1">
      <c r="A7" s="112" t="s">
        <v>2</v>
      </c>
      <c r="B7" s="148" t="s">
        <v>35</v>
      </c>
      <c r="C7" s="149">
        <f>Y7/Y20</f>
        <v>0.005041503284615776</v>
      </c>
      <c r="D7" s="103">
        <v>39</v>
      </c>
      <c r="E7" s="104">
        <v>33</v>
      </c>
      <c r="F7" s="136">
        <f aca="true" t="shared" si="0" ref="F7:F20">E7-D7</f>
        <v>-6</v>
      </c>
      <c r="G7" s="133">
        <f aca="true" t="shared" si="1" ref="G7:G20">F7/D7</f>
        <v>-0.15384615384615385</v>
      </c>
      <c r="H7" s="103">
        <v>17</v>
      </c>
      <c r="I7" s="104">
        <v>16</v>
      </c>
      <c r="J7" s="132">
        <f>I7-H7</f>
        <v>-1</v>
      </c>
      <c r="K7" s="133">
        <f>J7/H7</f>
        <v>-0.058823529411764705</v>
      </c>
      <c r="L7" s="134">
        <v>6</v>
      </c>
      <c r="M7" s="104">
        <v>6</v>
      </c>
      <c r="N7" s="132">
        <f>M7-L7</f>
        <v>0</v>
      </c>
      <c r="O7" s="133">
        <f>N7/L7</f>
        <v>0</v>
      </c>
      <c r="P7" s="103">
        <v>33</v>
      </c>
      <c r="Q7" s="104">
        <v>38</v>
      </c>
      <c r="R7" s="132">
        <f>Q7-P7</f>
        <v>5</v>
      </c>
      <c r="S7" s="135">
        <f>R7/P7</f>
        <v>0.15151515151515152</v>
      </c>
      <c r="T7" s="134">
        <v>6</v>
      </c>
      <c r="U7" s="104">
        <v>6</v>
      </c>
      <c r="V7" s="132">
        <f>U7-T7</f>
        <v>0</v>
      </c>
      <c r="W7" s="133">
        <f>V7/T7</f>
        <v>0</v>
      </c>
      <c r="X7" s="131">
        <f>D7+H7+L7+P7+T7</f>
        <v>101</v>
      </c>
      <c r="Y7" s="132">
        <f>E7+I7+M7+Q7+U7</f>
        <v>99</v>
      </c>
      <c r="Z7" s="129">
        <f>Y7-X7</f>
        <v>-2</v>
      </c>
      <c r="AA7" s="130">
        <f>Z7/X7</f>
        <v>-0.019801980198019802</v>
      </c>
    </row>
    <row r="8" spans="1:27" s="12" customFormat="1" ht="13.5" customHeight="1">
      <c r="A8" s="113" t="s">
        <v>40</v>
      </c>
      <c r="B8" s="118" t="s">
        <v>36</v>
      </c>
      <c r="C8" s="122">
        <f>Y8/Y20</f>
        <v>0.0030554565361307737</v>
      </c>
      <c r="D8" s="98">
        <v>15</v>
      </c>
      <c r="E8" s="49">
        <v>19</v>
      </c>
      <c r="F8" s="54">
        <f t="shared" si="0"/>
        <v>4</v>
      </c>
      <c r="G8" s="52">
        <f t="shared" si="1"/>
        <v>0.26666666666666666</v>
      </c>
      <c r="H8" s="98">
        <v>19</v>
      </c>
      <c r="I8" s="49">
        <v>17</v>
      </c>
      <c r="J8" s="51">
        <f aca="true" t="shared" si="2" ref="J8:J19">I8-H8</f>
        <v>-2</v>
      </c>
      <c r="K8" s="52">
        <f aca="true" t="shared" si="3" ref="K8:K19">J8/H8</f>
        <v>-0.10526315789473684</v>
      </c>
      <c r="L8" s="124">
        <v>1</v>
      </c>
      <c r="M8" s="49">
        <v>1</v>
      </c>
      <c r="N8" s="51">
        <f aca="true" t="shared" si="4" ref="N8:N19">M8-L8</f>
        <v>0</v>
      </c>
      <c r="O8" s="52">
        <f aca="true" t="shared" si="5" ref="O8:O19">N8/L8</f>
        <v>0</v>
      </c>
      <c r="P8" s="98">
        <v>13</v>
      </c>
      <c r="Q8" s="49">
        <v>12</v>
      </c>
      <c r="R8" s="51">
        <f aca="true" t="shared" si="6" ref="R8:R19">Q8-P8</f>
        <v>-1</v>
      </c>
      <c r="S8" s="125">
        <f aca="true" t="shared" si="7" ref="S8:S19">R8/P8</f>
        <v>-0.07692307692307693</v>
      </c>
      <c r="T8" s="124">
        <v>3</v>
      </c>
      <c r="U8" s="49">
        <v>11</v>
      </c>
      <c r="V8" s="51">
        <f aca="true" t="shared" si="8" ref="V8:V19">U8-T8</f>
        <v>8</v>
      </c>
      <c r="W8" s="52">
        <f aca="true" t="shared" si="9" ref="W8:W19">V8/T8</f>
        <v>2.6666666666666665</v>
      </c>
      <c r="X8" s="127">
        <f aca="true" t="shared" si="10" ref="X8:X19">D8+H8+L8+P8+T8</f>
        <v>51</v>
      </c>
      <c r="Y8" s="51">
        <f aca="true" t="shared" si="11" ref="Y8:Y19">E8+I8+M8+Q8+U8</f>
        <v>60</v>
      </c>
      <c r="Z8" s="23">
        <f aca="true" t="shared" si="12" ref="Z8:Z19">Y8-X8</f>
        <v>9</v>
      </c>
      <c r="AA8" s="69">
        <f aca="true" t="shared" si="13" ref="AA8:AA19">Z8/X8</f>
        <v>0.17647058823529413</v>
      </c>
    </row>
    <row r="9" spans="1:27" s="12" customFormat="1" ht="15">
      <c r="A9" s="113" t="s">
        <v>3</v>
      </c>
      <c r="B9" s="118" t="s">
        <v>4</v>
      </c>
      <c r="C9" s="122">
        <f>Y9/Y20</f>
        <v>0.11376483169526913</v>
      </c>
      <c r="D9" s="98">
        <v>863</v>
      </c>
      <c r="E9" s="49">
        <v>849</v>
      </c>
      <c r="F9" s="54">
        <f t="shared" si="0"/>
        <v>-14</v>
      </c>
      <c r="G9" s="52">
        <f t="shared" si="1"/>
        <v>-0.016222479721900347</v>
      </c>
      <c r="H9" s="98">
        <v>537</v>
      </c>
      <c r="I9" s="49">
        <v>548</v>
      </c>
      <c r="J9" s="51">
        <f t="shared" si="2"/>
        <v>11</v>
      </c>
      <c r="K9" s="52">
        <f t="shared" si="3"/>
        <v>0.020484171322160148</v>
      </c>
      <c r="L9" s="124">
        <v>60</v>
      </c>
      <c r="M9" s="49">
        <v>53</v>
      </c>
      <c r="N9" s="51">
        <f t="shared" si="4"/>
        <v>-7</v>
      </c>
      <c r="O9" s="52">
        <f t="shared" si="5"/>
        <v>-0.11666666666666667</v>
      </c>
      <c r="P9" s="98">
        <v>687</v>
      </c>
      <c r="Q9" s="49">
        <v>689</v>
      </c>
      <c r="R9" s="51">
        <f t="shared" si="6"/>
        <v>2</v>
      </c>
      <c r="S9" s="125">
        <f t="shared" si="7"/>
        <v>0.002911208151382824</v>
      </c>
      <c r="T9" s="124">
        <v>97</v>
      </c>
      <c r="U9" s="49">
        <v>95</v>
      </c>
      <c r="V9" s="51">
        <f t="shared" si="8"/>
        <v>-2</v>
      </c>
      <c r="W9" s="52">
        <f t="shared" si="9"/>
        <v>-0.020618556701030927</v>
      </c>
      <c r="X9" s="127">
        <f t="shared" si="10"/>
        <v>2244</v>
      </c>
      <c r="Y9" s="51">
        <f t="shared" si="11"/>
        <v>2234</v>
      </c>
      <c r="Z9" s="23">
        <f t="shared" si="12"/>
        <v>-10</v>
      </c>
      <c r="AA9" s="69">
        <f t="shared" si="13"/>
        <v>-0.004456327985739751</v>
      </c>
    </row>
    <row r="10" spans="1:27" s="12" customFormat="1" ht="51" customHeight="1">
      <c r="A10" s="113" t="s">
        <v>90</v>
      </c>
      <c r="B10" s="118" t="s">
        <v>91</v>
      </c>
      <c r="C10" s="122">
        <f>Y10/Y20</f>
        <v>0.0011203340632479502</v>
      </c>
      <c r="D10" s="98">
        <v>6</v>
      </c>
      <c r="E10" s="49">
        <v>6</v>
      </c>
      <c r="F10" s="54">
        <f t="shared" si="0"/>
        <v>0</v>
      </c>
      <c r="G10" s="52">
        <f t="shared" si="1"/>
        <v>0</v>
      </c>
      <c r="H10" s="98">
        <v>2</v>
      </c>
      <c r="I10" s="49">
        <v>3</v>
      </c>
      <c r="J10" s="51">
        <f t="shared" si="2"/>
        <v>1</v>
      </c>
      <c r="K10" s="52">
        <f t="shared" si="3"/>
        <v>0.5</v>
      </c>
      <c r="L10" s="124"/>
      <c r="M10" s="49"/>
      <c r="N10" s="51">
        <f t="shared" si="4"/>
        <v>0</v>
      </c>
      <c r="O10" s="52" t="e">
        <f t="shared" si="5"/>
        <v>#DIV/0!</v>
      </c>
      <c r="P10" s="98">
        <v>15</v>
      </c>
      <c r="Q10" s="49">
        <v>13</v>
      </c>
      <c r="R10" s="51">
        <f t="shared" si="6"/>
        <v>-2</v>
      </c>
      <c r="S10" s="125">
        <f t="shared" si="7"/>
        <v>-0.13333333333333333</v>
      </c>
      <c r="T10" s="124"/>
      <c r="U10" s="49"/>
      <c r="V10" s="51">
        <f t="shared" si="8"/>
        <v>0</v>
      </c>
      <c r="W10" s="52" t="e">
        <f t="shared" si="9"/>
        <v>#DIV/0!</v>
      </c>
      <c r="X10" s="127">
        <f t="shared" si="10"/>
        <v>23</v>
      </c>
      <c r="Y10" s="51">
        <f t="shared" si="11"/>
        <v>22</v>
      </c>
      <c r="Z10" s="23">
        <f t="shared" si="12"/>
        <v>-1</v>
      </c>
      <c r="AA10" s="69">
        <f t="shared" si="13"/>
        <v>-0.043478260869565216</v>
      </c>
    </row>
    <row r="11" spans="1:27" s="12" customFormat="1" ht="75" customHeight="1">
      <c r="A11" s="113" t="s">
        <v>5</v>
      </c>
      <c r="B11" s="118" t="s">
        <v>42</v>
      </c>
      <c r="C11" s="122">
        <f>Y11/Y20</f>
        <v>0.002087895299689362</v>
      </c>
      <c r="D11" s="98">
        <v>11</v>
      </c>
      <c r="E11" s="49">
        <v>12</v>
      </c>
      <c r="F11" s="54">
        <f t="shared" si="0"/>
        <v>1</v>
      </c>
      <c r="G11" s="52">
        <f t="shared" si="1"/>
        <v>0.09090909090909091</v>
      </c>
      <c r="H11" s="98">
        <v>13</v>
      </c>
      <c r="I11" s="49">
        <v>13</v>
      </c>
      <c r="J11" s="51">
        <f t="shared" si="2"/>
        <v>0</v>
      </c>
      <c r="K11" s="52">
        <f t="shared" si="3"/>
        <v>0</v>
      </c>
      <c r="L11" s="124">
        <v>3</v>
      </c>
      <c r="M11" s="49">
        <v>3</v>
      </c>
      <c r="N11" s="51">
        <f t="shared" si="4"/>
        <v>0</v>
      </c>
      <c r="O11" s="52">
        <f t="shared" si="5"/>
        <v>0</v>
      </c>
      <c r="P11" s="98">
        <v>13</v>
      </c>
      <c r="Q11" s="49">
        <v>12</v>
      </c>
      <c r="R11" s="51">
        <f t="shared" si="6"/>
        <v>-1</v>
      </c>
      <c r="S11" s="125">
        <f t="shared" si="7"/>
        <v>-0.07692307692307693</v>
      </c>
      <c r="T11" s="124">
        <v>1</v>
      </c>
      <c r="U11" s="49">
        <v>1</v>
      </c>
      <c r="V11" s="51">
        <f t="shared" si="8"/>
        <v>0</v>
      </c>
      <c r="W11" s="52">
        <f t="shared" si="9"/>
        <v>0</v>
      </c>
      <c r="X11" s="127">
        <f t="shared" si="10"/>
        <v>41</v>
      </c>
      <c r="Y11" s="51">
        <f t="shared" si="11"/>
        <v>41</v>
      </c>
      <c r="Z11" s="23">
        <f t="shared" si="12"/>
        <v>0</v>
      </c>
      <c r="AA11" s="69">
        <f t="shared" si="13"/>
        <v>0</v>
      </c>
    </row>
    <row r="12" spans="1:27" s="12" customFormat="1" ht="15">
      <c r="A12" s="113" t="s">
        <v>6</v>
      </c>
      <c r="B12" s="118" t="s">
        <v>7</v>
      </c>
      <c r="C12" s="122">
        <f>Y12/Y20</f>
        <v>0.16703162397514895</v>
      </c>
      <c r="D12" s="98">
        <v>1102</v>
      </c>
      <c r="E12" s="49">
        <v>1099</v>
      </c>
      <c r="F12" s="54">
        <f t="shared" si="0"/>
        <v>-3</v>
      </c>
      <c r="G12" s="52">
        <f t="shared" si="1"/>
        <v>-0.0027223230490018148</v>
      </c>
      <c r="H12" s="98">
        <v>729</v>
      </c>
      <c r="I12" s="49">
        <v>736</v>
      </c>
      <c r="J12" s="51">
        <f t="shared" si="2"/>
        <v>7</v>
      </c>
      <c r="K12" s="52">
        <f t="shared" si="3"/>
        <v>0.009602194787379973</v>
      </c>
      <c r="L12" s="124">
        <v>173</v>
      </c>
      <c r="M12" s="49">
        <v>168</v>
      </c>
      <c r="N12" s="51">
        <f t="shared" si="4"/>
        <v>-5</v>
      </c>
      <c r="O12" s="52">
        <f t="shared" si="5"/>
        <v>-0.028901734104046242</v>
      </c>
      <c r="P12" s="98">
        <v>884</v>
      </c>
      <c r="Q12" s="49">
        <v>873</v>
      </c>
      <c r="R12" s="51">
        <f t="shared" si="6"/>
        <v>-11</v>
      </c>
      <c r="S12" s="125">
        <f t="shared" si="7"/>
        <v>-0.012443438914027148</v>
      </c>
      <c r="T12" s="124">
        <v>406</v>
      </c>
      <c r="U12" s="49">
        <v>404</v>
      </c>
      <c r="V12" s="51">
        <f t="shared" si="8"/>
        <v>-2</v>
      </c>
      <c r="W12" s="52">
        <f t="shared" si="9"/>
        <v>-0.0049261083743842365</v>
      </c>
      <c r="X12" s="127">
        <f t="shared" si="10"/>
        <v>3294</v>
      </c>
      <c r="Y12" s="51">
        <f t="shared" si="11"/>
        <v>3280</v>
      </c>
      <c r="Z12" s="23">
        <f t="shared" si="12"/>
        <v>-14</v>
      </c>
      <c r="AA12" s="69">
        <f t="shared" si="13"/>
        <v>-0.004250151791135397</v>
      </c>
    </row>
    <row r="13" spans="1:27" s="12" customFormat="1" ht="15">
      <c r="A13" s="113" t="s">
        <v>8</v>
      </c>
      <c r="B13" s="118" t="s">
        <v>9</v>
      </c>
      <c r="C13" s="122">
        <f>Y13/Y20</f>
        <v>0.19162804909100167</v>
      </c>
      <c r="D13" s="98">
        <v>1467</v>
      </c>
      <c r="E13" s="49">
        <v>1481</v>
      </c>
      <c r="F13" s="54">
        <f t="shared" si="0"/>
        <v>14</v>
      </c>
      <c r="G13" s="52">
        <f t="shared" si="1"/>
        <v>0.00954328561690525</v>
      </c>
      <c r="H13" s="98">
        <v>747</v>
      </c>
      <c r="I13" s="49">
        <v>768</v>
      </c>
      <c r="J13" s="51">
        <f t="shared" si="2"/>
        <v>21</v>
      </c>
      <c r="K13" s="52">
        <f t="shared" si="3"/>
        <v>0.028112449799196786</v>
      </c>
      <c r="L13" s="124">
        <v>98</v>
      </c>
      <c r="M13" s="49">
        <v>100</v>
      </c>
      <c r="N13" s="51">
        <f t="shared" si="4"/>
        <v>2</v>
      </c>
      <c r="O13" s="52">
        <f t="shared" si="5"/>
        <v>0.02040816326530612</v>
      </c>
      <c r="P13" s="98">
        <v>1134</v>
      </c>
      <c r="Q13" s="49">
        <v>1116</v>
      </c>
      <c r="R13" s="51">
        <f t="shared" si="6"/>
        <v>-18</v>
      </c>
      <c r="S13" s="125">
        <f t="shared" si="7"/>
        <v>-0.015873015873015872</v>
      </c>
      <c r="T13" s="124">
        <v>306</v>
      </c>
      <c r="U13" s="49">
        <v>298</v>
      </c>
      <c r="V13" s="51">
        <f t="shared" si="8"/>
        <v>-8</v>
      </c>
      <c r="W13" s="52">
        <f t="shared" si="9"/>
        <v>-0.026143790849673203</v>
      </c>
      <c r="X13" s="127">
        <f t="shared" si="10"/>
        <v>3752</v>
      </c>
      <c r="Y13" s="51">
        <f t="shared" si="11"/>
        <v>3763</v>
      </c>
      <c r="Z13" s="23">
        <f t="shared" si="12"/>
        <v>11</v>
      </c>
      <c r="AA13" s="69">
        <f t="shared" si="13"/>
        <v>0.002931769722814499</v>
      </c>
    </row>
    <row r="14" spans="1:27" s="12" customFormat="1" ht="26.25">
      <c r="A14" s="113" t="s">
        <v>10</v>
      </c>
      <c r="B14" s="118" t="s">
        <v>37</v>
      </c>
      <c r="C14" s="122">
        <f>Y14/Y20</f>
        <v>0.02999439832968376</v>
      </c>
      <c r="D14" s="98">
        <v>221</v>
      </c>
      <c r="E14" s="49">
        <v>219</v>
      </c>
      <c r="F14" s="54">
        <f t="shared" si="0"/>
        <v>-2</v>
      </c>
      <c r="G14" s="52">
        <f t="shared" si="1"/>
        <v>-0.00904977375565611</v>
      </c>
      <c r="H14" s="98">
        <v>158</v>
      </c>
      <c r="I14" s="49">
        <v>154</v>
      </c>
      <c r="J14" s="51">
        <f t="shared" si="2"/>
        <v>-4</v>
      </c>
      <c r="K14" s="52">
        <f t="shared" si="3"/>
        <v>-0.02531645569620253</v>
      </c>
      <c r="L14" s="124">
        <v>14</v>
      </c>
      <c r="M14" s="49">
        <v>12</v>
      </c>
      <c r="N14" s="51">
        <f t="shared" si="4"/>
        <v>-2</v>
      </c>
      <c r="O14" s="52">
        <f t="shared" si="5"/>
        <v>-0.14285714285714285</v>
      </c>
      <c r="P14" s="98">
        <v>146</v>
      </c>
      <c r="Q14" s="49">
        <v>154</v>
      </c>
      <c r="R14" s="51">
        <f t="shared" si="6"/>
        <v>8</v>
      </c>
      <c r="S14" s="125">
        <f t="shared" si="7"/>
        <v>0.0547945205479452</v>
      </c>
      <c r="T14" s="124">
        <v>42</v>
      </c>
      <c r="U14" s="49">
        <v>50</v>
      </c>
      <c r="V14" s="51">
        <f t="shared" si="8"/>
        <v>8</v>
      </c>
      <c r="W14" s="52">
        <f t="shared" si="9"/>
        <v>0.19047619047619047</v>
      </c>
      <c r="X14" s="127">
        <f t="shared" si="10"/>
        <v>581</v>
      </c>
      <c r="Y14" s="51">
        <f t="shared" si="11"/>
        <v>589</v>
      </c>
      <c r="Z14" s="23">
        <f t="shared" si="12"/>
        <v>8</v>
      </c>
      <c r="AA14" s="69">
        <f t="shared" si="13"/>
        <v>0.013769363166953529</v>
      </c>
    </row>
    <row r="15" spans="1:27" s="12" customFormat="1" ht="36.75" customHeight="1">
      <c r="A15" s="113" t="s">
        <v>41</v>
      </c>
      <c r="B15" s="118" t="s">
        <v>38</v>
      </c>
      <c r="C15" s="122">
        <f>Y15/Y20</f>
        <v>0.07271986555991242</v>
      </c>
      <c r="D15" s="98">
        <v>324</v>
      </c>
      <c r="E15" s="49">
        <v>324</v>
      </c>
      <c r="F15" s="54">
        <f t="shared" si="0"/>
        <v>0</v>
      </c>
      <c r="G15" s="52">
        <f t="shared" si="1"/>
        <v>0</v>
      </c>
      <c r="H15" s="98">
        <v>308</v>
      </c>
      <c r="I15" s="49">
        <v>325</v>
      </c>
      <c r="J15" s="51">
        <f t="shared" si="2"/>
        <v>17</v>
      </c>
      <c r="K15" s="52">
        <f t="shared" si="3"/>
        <v>0.05519480519480519</v>
      </c>
      <c r="L15" s="124">
        <v>126</v>
      </c>
      <c r="M15" s="49">
        <v>138</v>
      </c>
      <c r="N15" s="51">
        <f t="shared" si="4"/>
        <v>12</v>
      </c>
      <c r="O15" s="52">
        <f t="shared" si="5"/>
        <v>0.09523809523809523</v>
      </c>
      <c r="P15" s="98">
        <v>359</v>
      </c>
      <c r="Q15" s="49">
        <v>374</v>
      </c>
      <c r="R15" s="51">
        <f t="shared" si="6"/>
        <v>15</v>
      </c>
      <c r="S15" s="125">
        <f t="shared" si="7"/>
        <v>0.04178272980501393</v>
      </c>
      <c r="T15" s="124">
        <v>256</v>
      </c>
      <c r="U15" s="49">
        <v>267</v>
      </c>
      <c r="V15" s="51">
        <f t="shared" si="8"/>
        <v>11</v>
      </c>
      <c r="W15" s="52">
        <f t="shared" si="9"/>
        <v>0.04296875</v>
      </c>
      <c r="X15" s="127">
        <f t="shared" si="10"/>
        <v>1373</v>
      </c>
      <c r="Y15" s="51">
        <f t="shared" si="11"/>
        <v>1428</v>
      </c>
      <c r="Z15" s="23">
        <f t="shared" si="12"/>
        <v>55</v>
      </c>
      <c r="AA15" s="69">
        <f t="shared" si="13"/>
        <v>0.04005826656955572</v>
      </c>
    </row>
    <row r="16" spans="1:27" s="12" customFormat="1" ht="27" customHeight="1">
      <c r="A16" s="113" t="s">
        <v>48</v>
      </c>
      <c r="B16" s="118" t="s">
        <v>49</v>
      </c>
      <c r="C16" s="122">
        <f>Y16/Y20</f>
        <v>0.013545857310179764</v>
      </c>
      <c r="D16" s="98">
        <v>173</v>
      </c>
      <c r="E16" s="49">
        <v>167</v>
      </c>
      <c r="F16" s="54">
        <f t="shared" si="0"/>
        <v>-6</v>
      </c>
      <c r="G16" s="52">
        <f t="shared" si="1"/>
        <v>-0.03468208092485549</v>
      </c>
      <c r="H16" s="98">
        <v>32</v>
      </c>
      <c r="I16" s="49">
        <v>34</v>
      </c>
      <c r="J16" s="51">
        <f t="shared" si="2"/>
        <v>2</v>
      </c>
      <c r="K16" s="52">
        <f t="shared" si="3"/>
        <v>0.0625</v>
      </c>
      <c r="L16" s="124">
        <v>2</v>
      </c>
      <c r="M16" s="49">
        <v>3</v>
      </c>
      <c r="N16" s="51">
        <f t="shared" si="4"/>
        <v>1</v>
      </c>
      <c r="O16" s="52">
        <f t="shared" si="5"/>
        <v>0.5</v>
      </c>
      <c r="P16" s="98">
        <v>50</v>
      </c>
      <c r="Q16" s="49">
        <v>48</v>
      </c>
      <c r="R16" s="51">
        <f t="shared" si="6"/>
        <v>-2</v>
      </c>
      <c r="S16" s="125">
        <f t="shared" si="7"/>
        <v>-0.04</v>
      </c>
      <c r="T16" s="124">
        <v>15</v>
      </c>
      <c r="U16" s="49">
        <v>14</v>
      </c>
      <c r="V16" s="51">
        <f t="shared" si="8"/>
        <v>-1</v>
      </c>
      <c r="W16" s="52">
        <f t="shared" si="9"/>
        <v>-0.06666666666666667</v>
      </c>
      <c r="X16" s="127">
        <f t="shared" si="10"/>
        <v>272</v>
      </c>
      <c r="Y16" s="51">
        <f t="shared" si="11"/>
        <v>266</v>
      </c>
      <c r="Z16" s="23">
        <f t="shared" si="12"/>
        <v>-6</v>
      </c>
      <c r="AA16" s="69">
        <f t="shared" si="13"/>
        <v>-0.022058823529411766</v>
      </c>
    </row>
    <row r="17" spans="1:27" s="12" customFormat="1" ht="39">
      <c r="A17" s="113" t="s">
        <v>11</v>
      </c>
      <c r="B17" s="118" t="s">
        <v>43</v>
      </c>
      <c r="C17" s="122">
        <f>Y17/Y20</f>
        <v>0.04654478790039212</v>
      </c>
      <c r="D17" s="98">
        <v>444</v>
      </c>
      <c r="E17" s="49">
        <v>438</v>
      </c>
      <c r="F17" s="54">
        <f t="shared" si="0"/>
        <v>-6</v>
      </c>
      <c r="G17" s="52">
        <f t="shared" si="1"/>
        <v>-0.013513513513513514</v>
      </c>
      <c r="H17" s="98">
        <v>117</v>
      </c>
      <c r="I17" s="49">
        <v>134</v>
      </c>
      <c r="J17" s="51">
        <f t="shared" si="2"/>
        <v>17</v>
      </c>
      <c r="K17" s="52">
        <f t="shared" si="3"/>
        <v>0.1452991452991453</v>
      </c>
      <c r="L17" s="124">
        <v>33</v>
      </c>
      <c r="M17" s="49">
        <v>41</v>
      </c>
      <c r="N17" s="51">
        <f t="shared" si="4"/>
        <v>8</v>
      </c>
      <c r="O17" s="52">
        <f t="shared" si="5"/>
        <v>0.24242424242424243</v>
      </c>
      <c r="P17" s="98">
        <v>205</v>
      </c>
      <c r="Q17" s="49">
        <v>231</v>
      </c>
      <c r="R17" s="51">
        <f t="shared" si="6"/>
        <v>26</v>
      </c>
      <c r="S17" s="125">
        <f t="shared" si="7"/>
        <v>0.12682926829268293</v>
      </c>
      <c r="T17" s="124">
        <v>59</v>
      </c>
      <c r="U17" s="49">
        <v>70</v>
      </c>
      <c r="V17" s="51">
        <f t="shared" si="8"/>
        <v>11</v>
      </c>
      <c r="W17" s="52">
        <f t="shared" si="9"/>
        <v>0.1864406779661017</v>
      </c>
      <c r="X17" s="127">
        <f t="shared" si="10"/>
        <v>858</v>
      </c>
      <c r="Y17" s="51">
        <f t="shared" si="11"/>
        <v>914</v>
      </c>
      <c r="Z17" s="23">
        <f t="shared" si="12"/>
        <v>56</v>
      </c>
      <c r="AA17" s="69">
        <f t="shared" si="13"/>
        <v>0.06526806526806526</v>
      </c>
    </row>
    <row r="18" spans="1:27" s="12" customFormat="1" ht="15">
      <c r="A18" s="114"/>
      <c r="B18" s="119" t="s">
        <v>39</v>
      </c>
      <c r="C18" s="122">
        <f>Y18/Y20</f>
        <v>0.2595610327443092</v>
      </c>
      <c r="D18" s="98">
        <v>1976</v>
      </c>
      <c r="E18" s="49">
        <v>2055</v>
      </c>
      <c r="F18" s="54">
        <f t="shared" si="0"/>
        <v>79</v>
      </c>
      <c r="G18" s="52">
        <f t="shared" si="1"/>
        <v>0.039979757085020245</v>
      </c>
      <c r="H18" s="98">
        <v>972</v>
      </c>
      <c r="I18" s="49">
        <v>1024</v>
      </c>
      <c r="J18" s="51">
        <f t="shared" si="2"/>
        <v>52</v>
      </c>
      <c r="K18" s="52">
        <f t="shared" si="3"/>
        <v>0.053497942386831275</v>
      </c>
      <c r="L18" s="124">
        <v>132</v>
      </c>
      <c r="M18" s="49">
        <v>138</v>
      </c>
      <c r="N18" s="51">
        <f t="shared" si="4"/>
        <v>6</v>
      </c>
      <c r="O18" s="52">
        <f t="shared" si="5"/>
        <v>0.045454545454545456</v>
      </c>
      <c r="P18" s="98">
        <v>1266</v>
      </c>
      <c r="Q18" s="49">
        <v>1352</v>
      </c>
      <c r="R18" s="51">
        <f t="shared" si="6"/>
        <v>86</v>
      </c>
      <c r="S18" s="125">
        <f t="shared" si="7"/>
        <v>0.0679304897314376</v>
      </c>
      <c r="T18" s="124">
        <v>522</v>
      </c>
      <c r="U18" s="49">
        <v>528</v>
      </c>
      <c r="V18" s="51">
        <f t="shared" si="8"/>
        <v>6</v>
      </c>
      <c r="W18" s="52">
        <f t="shared" si="9"/>
        <v>0.011494252873563218</v>
      </c>
      <c r="X18" s="127">
        <f t="shared" si="10"/>
        <v>4868</v>
      </c>
      <c r="Y18" s="51">
        <f t="shared" si="11"/>
        <v>5097</v>
      </c>
      <c r="Z18" s="23">
        <f t="shared" si="12"/>
        <v>229</v>
      </c>
      <c r="AA18" s="69">
        <f t="shared" si="13"/>
        <v>0.047041906327033686</v>
      </c>
    </row>
    <row r="19" spans="1:27" s="12" customFormat="1" ht="15.75" thickBot="1">
      <c r="A19" s="115" t="s">
        <v>12</v>
      </c>
      <c r="B19" s="120" t="s">
        <v>13</v>
      </c>
      <c r="C19" s="123">
        <f>Y19/Y20</f>
        <v>0.0939043642104191</v>
      </c>
      <c r="D19" s="108">
        <v>568</v>
      </c>
      <c r="E19" s="109">
        <v>550</v>
      </c>
      <c r="F19" s="140">
        <f t="shared" si="0"/>
        <v>-18</v>
      </c>
      <c r="G19" s="141">
        <f t="shared" si="1"/>
        <v>-0.03169014084507042</v>
      </c>
      <c r="H19" s="108">
        <v>539</v>
      </c>
      <c r="I19" s="109">
        <v>529</v>
      </c>
      <c r="J19" s="142">
        <f t="shared" si="2"/>
        <v>-10</v>
      </c>
      <c r="K19" s="141">
        <f t="shared" si="3"/>
        <v>-0.01855287569573284</v>
      </c>
      <c r="L19" s="143">
        <v>49</v>
      </c>
      <c r="M19" s="109">
        <v>48</v>
      </c>
      <c r="N19" s="142">
        <f t="shared" si="4"/>
        <v>-1</v>
      </c>
      <c r="O19" s="141">
        <f t="shared" si="5"/>
        <v>-0.02040816326530612</v>
      </c>
      <c r="P19" s="108">
        <v>538</v>
      </c>
      <c r="Q19" s="109">
        <v>513</v>
      </c>
      <c r="R19" s="142">
        <f t="shared" si="6"/>
        <v>-25</v>
      </c>
      <c r="S19" s="144">
        <f t="shared" si="7"/>
        <v>-0.046468401486988845</v>
      </c>
      <c r="T19" s="143">
        <v>210</v>
      </c>
      <c r="U19" s="109">
        <v>204</v>
      </c>
      <c r="V19" s="142">
        <f t="shared" si="8"/>
        <v>-6</v>
      </c>
      <c r="W19" s="141">
        <f t="shared" si="9"/>
        <v>-0.02857142857142857</v>
      </c>
      <c r="X19" s="145">
        <f t="shared" si="10"/>
        <v>1904</v>
      </c>
      <c r="Y19" s="142">
        <f t="shared" si="11"/>
        <v>1844</v>
      </c>
      <c r="Z19" s="70">
        <f t="shared" si="12"/>
        <v>-60</v>
      </c>
      <c r="AA19" s="71">
        <f t="shared" si="13"/>
        <v>-0.031512605042016806</v>
      </c>
    </row>
    <row r="20" spans="1:27" s="12" customFormat="1" ht="13.5" thickBot="1">
      <c r="A20" s="116"/>
      <c r="B20" s="65" t="s">
        <v>14</v>
      </c>
      <c r="C20" s="117">
        <f>Y20/Y20</f>
        <v>1</v>
      </c>
      <c r="D20" s="151">
        <f>SUM(D7:D19)</f>
        <v>7209</v>
      </c>
      <c r="E20" s="152">
        <f>SUM(E7:E19)</f>
        <v>7252</v>
      </c>
      <c r="F20" s="153">
        <f t="shared" si="0"/>
        <v>43</v>
      </c>
      <c r="G20" s="154">
        <f t="shared" si="1"/>
        <v>0.005964766264391732</v>
      </c>
      <c r="H20" s="151">
        <f>SUM(H7:H19)</f>
        <v>4190</v>
      </c>
      <c r="I20" s="155">
        <f>SUM(I7:I19)</f>
        <v>4301</v>
      </c>
      <c r="J20" s="153">
        <f>I20-H20</f>
        <v>111</v>
      </c>
      <c r="K20" s="25">
        <f>J20/H20</f>
        <v>0.02649164677804296</v>
      </c>
      <c r="L20" s="151">
        <f>SUM(L7:L19)</f>
        <v>697</v>
      </c>
      <c r="M20" s="152">
        <f>SUM(M7:M19)</f>
        <v>711</v>
      </c>
      <c r="N20" s="153">
        <f>M20-L20</f>
        <v>14</v>
      </c>
      <c r="O20" s="25">
        <f>N20/L20</f>
        <v>0.020086083213773313</v>
      </c>
      <c r="P20" s="156">
        <f>SUM(P7:P19)</f>
        <v>5343</v>
      </c>
      <c r="Q20" s="152">
        <f>SUM(Q7:Q19)</f>
        <v>5425</v>
      </c>
      <c r="R20" s="24">
        <f>Q20-P20</f>
        <v>82</v>
      </c>
      <c r="S20" s="126">
        <f>R20/P20</f>
        <v>0.015347183230394908</v>
      </c>
      <c r="T20" s="151">
        <f>SUM(T7:T19)</f>
        <v>1923</v>
      </c>
      <c r="U20" s="152">
        <f>SUM(U7:U19)</f>
        <v>1948</v>
      </c>
      <c r="V20" s="24">
        <f>U20-T20</f>
        <v>25</v>
      </c>
      <c r="W20" s="25">
        <f>V20/T20</f>
        <v>0.013000520020800831</v>
      </c>
      <c r="X20" s="128">
        <f>D20+H20+L20+P20+T20</f>
        <v>19362</v>
      </c>
      <c r="Y20" s="53">
        <f>E20+I20+M20+Q20+U20</f>
        <v>19637</v>
      </c>
      <c r="Z20" s="53">
        <f>Y20-X20</f>
        <v>275</v>
      </c>
      <c r="AA20" s="25">
        <f>Z20/X20</f>
        <v>0.014203078194401406</v>
      </c>
    </row>
    <row r="21" spans="1:26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1:26" ht="12.75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</row>
    <row r="23" spans="1:26" ht="12.75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5" ht="12.75">
      <c r="C25" s="9"/>
    </row>
  </sheetData>
  <sheetProtection/>
  <mergeCells count="14">
    <mergeCell ref="R6:S6"/>
    <mergeCell ref="D5:G5"/>
    <mergeCell ref="H5:K5"/>
    <mergeCell ref="P5:S5"/>
    <mergeCell ref="D4:W4"/>
    <mergeCell ref="T5:W5"/>
    <mergeCell ref="A21:Z22"/>
    <mergeCell ref="V6:W6"/>
    <mergeCell ref="Z6:AA6"/>
    <mergeCell ref="N6:O6"/>
    <mergeCell ref="X5:AA5"/>
    <mergeCell ref="L5:O5"/>
    <mergeCell ref="F6:G6"/>
    <mergeCell ref="J6:K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2.28125" style="6" customWidth="1"/>
    <col min="2" max="2" width="17.7109375" style="1" customWidth="1"/>
    <col min="3" max="3" width="7.28125" style="1" customWidth="1"/>
    <col min="4" max="4" width="6.7109375" style="1" bestFit="1" customWidth="1"/>
    <col min="5" max="5" width="6.57421875" style="1" customWidth="1"/>
    <col min="6" max="6" width="7.140625" style="1" bestFit="1" customWidth="1"/>
    <col min="7" max="7" width="7.00390625" style="1" customWidth="1"/>
    <col min="8" max="8" width="7.8515625" style="1" customWidth="1"/>
    <col min="9" max="9" width="6.57421875" style="1" customWidth="1"/>
    <col min="10" max="10" width="7.421875" style="1" customWidth="1"/>
    <col min="11" max="12" width="7.57421875" style="1" customWidth="1"/>
    <col min="13" max="13" width="6.00390625" style="1" customWidth="1"/>
    <col min="14" max="14" width="7.8515625" style="1" customWidth="1"/>
    <col min="15" max="16384" width="9.140625" style="1" customWidth="1"/>
  </cols>
  <sheetData>
    <row r="1" spans="1:2" s="12" customFormat="1" ht="12.75">
      <c r="A1" s="14" t="s">
        <v>69</v>
      </c>
      <c r="B1" s="17"/>
    </row>
    <row r="2" spans="1:2" s="12" customFormat="1" ht="12.75">
      <c r="A2" s="18"/>
      <c r="B2" s="14"/>
    </row>
    <row r="3" s="12" customFormat="1" ht="13.5" thickBot="1">
      <c r="A3" s="21"/>
    </row>
    <row r="4" spans="1:18" s="12" customFormat="1" ht="15" customHeight="1" thickBot="1">
      <c r="A4" s="262"/>
      <c r="B4" s="111" t="s">
        <v>0</v>
      </c>
      <c r="C4" s="258" t="s">
        <v>132</v>
      </c>
      <c r="D4" s="258"/>
      <c r="E4" s="258"/>
      <c r="F4" s="259"/>
      <c r="G4" s="258" t="s">
        <v>135</v>
      </c>
      <c r="H4" s="258"/>
      <c r="I4" s="258"/>
      <c r="J4" s="259"/>
      <c r="K4" s="258" t="s">
        <v>137</v>
      </c>
      <c r="L4" s="258"/>
      <c r="M4" s="258"/>
      <c r="N4" s="259"/>
      <c r="O4" s="261" t="s">
        <v>138</v>
      </c>
      <c r="P4" s="258"/>
      <c r="Q4" s="258"/>
      <c r="R4" s="259"/>
    </row>
    <row r="5" spans="1:18" s="12" customFormat="1" ht="15.75" customHeight="1" thickBot="1">
      <c r="A5" s="263"/>
      <c r="B5" s="161" t="s">
        <v>1</v>
      </c>
      <c r="C5" s="174" t="s">
        <v>70</v>
      </c>
      <c r="D5" s="175" t="s">
        <v>34</v>
      </c>
      <c r="E5" s="176" t="s">
        <v>71</v>
      </c>
      <c r="F5" s="110"/>
      <c r="G5" s="174" t="s">
        <v>70</v>
      </c>
      <c r="H5" s="175" t="s">
        <v>34</v>
      </c>
      <c r="I5" s="257" t="s">
        <v>71</v>
      </c>
      <c r="J5" s="260"/>
      <c r="K5" s="174" t="s">
        <v>70</v>
      </c>
      <c r="L5" s="175" t="s">
        <v>34</v>
      </c>
      <c r="M5" s="257" t="s">
        <v>71</v>
      </c>
      <c r="N5" s="260"/>
      <c r="O5" s="174" t="s">
        <v>70</v>
      </c>
      <c r="P5" s="175" t="s">
        <v>34</v>
      </c>
      <c r="Q5" s="257" t="s">
        <v>71</v>
      </c>
      <c r="R5" s="260"/>
    </row>
    <row r="6" spans="1:18" s="12" customFormat="1" ht="28.5" customHeight="1">
      <c r="A6" s="162" t="s">
        <v>2</v>
      </c>
      <c r="B6" s="159" t="s">
        <v>35</v>
      </c>
      <c r="C6" s="163">
        <v>101</v>
      </c>
      <c r="D6" s="173">
        <v>0.0049362201260935434</v>
      </c>
      <c r="E6" s="132">
        <v>-5</v>
      </c>
      <c r="F6" s="133">
        <v>-0.04716981132075472</v>
      </c>
      <c r="G6" s="163">
        <v>102</v>
      </c>
      <c r="H6" s="173">
        <f>G6/G19</f>
        <v>0.0050987253186703324</v>
      </c>
      <c r="I6" s="132">
        <f>G6-C6</f>
        <v>1</v>
      </c>
      <c r="J6" s="133">
        <f>I6/C6</f>
        <v>0.009900990099009901</v>
      </c>
      <c r="K6" s="163">
        <v>101</v>
      </c>
      <c r="L6" s="173">
        <f>K6/K19</f>
        <v>0.0052164032641256065</v>
      </c>
      <c r="M6" s="132">
        <f>K6-G6</f>
        <v>-1</v>
      </c>
      <c r="N6" s="133">
        <f>M6/G6</f>
        <v>-0.00980392156862745</v>
      </c>
      <c r="O6" s="163">
        <v>99</v>
      </c>
      <c r="P6" s="173">
        <f>O6/O19</f>
        <v>0.005041503284615776</v>
      </c>
      <c r="Q6" s="132">
        <f>O6-K6</f>
        <v>-2</v>
      </c>
      <c r="R6" s="133">
        <f>Q6/K6</f>
        <v>-0.019801980198019802</v>
      </c>
    </row>
    <row r="7" spans="1:18" s="12" customFormat="1" ht="13.5" customHeight="1">
      <c r="A7" s="113" t="s">
        <v>40</v>
      </c>
      <c r="B7" s="159" t="s">
        <v>36</v>
      </c>
      <c r="C7" s="158">
        <v>52</v>
      </c>
      <c r="D7" s="50">
        <v>0.00254142026293925</v>
      </c>
      <c r="E7" s="51">
        <v>1</v>
      </c>
      <c r="F7" s="52">
        <v>0.0196078431372549</v>
      </c>
      <c r="G7" s="158">
        <v>46</v>
      </c>
      <c r="H7" s="50">
        <f>G7/G19</f>
        <v>0.0022994251437140714</v>
      </c>
      <c r="I7" s="51">
        <f aca="true" t="shared" si="0" ref="I7:I18">G7-C7</f>
        <v>-6</v>
      </c>
      <c r="J7" s="52">
        <f aca="true" t="shared" si="1" ref="J7:J19">I7/C7</f>
        <v>-0.11538461538461539</v>
      </c>
      <c r="K7" s="158">
        <v>51</v>
      </c>
      <c r="L7" s="50">
        <f>K7/K19</f>
        <v>0.002634025410598079</v>
      </c>
      <c r="M7" s="51">
        <f aca="true" t="shared" si="2" ref="M7:M18">K7-G7</f>
        <v>5</v>
      </c>
      <c r="N7" s="52">
        <f aca="true" t="shared" si="3" ref="N7:N19">M7/G7</f>
        <v>0.10869565217391304</v>
      </c>
      <c r="O7" s="158">
        <v>60</v>
      </c>
      <c r="P7" s="50">
        <f>O7/O19</f>
        <v>0.0030554565361307737</v>
      </c>
      <c r="Q7" s="51">
        <f aca="true" t="shared" si="4" ref="Q7:Q18">O7-K7</f>
        <v>9</v>
      </c>
      <c r="R7" s="52">
        <f aca="true" t="shared" si="5" ref="R7:R19">Q7/K7</f>
        <v>0.17647058823529413</v>
      </c>
    </row>
    <row r="8" spans="1:18" s="12" customFormat="1" ht="15">
      <c r="A8" s="113" t="s">
        <v>3</v>
      </c>
      <c r="B8" s="159" t="s">
        <v>4</v>
      </c>
      <c r="C8" s="158">
        <v>2345</v>
      </c>
      <c r="D8" s="50">
        <v>0.11460827916524119</v>
      </c>
      <c r="E8" s="51">
        <v>-43</v>
      </c>
      <c r="F8" s="52">
        <v>-0.018006700167504188</v>
      </c>
      <c r="G8" s="158">
        <v>2309</v>
      </c>
      <c r="H8" s="50">
        <f>G8/G19</f>
        <v>0.11542114471382155</v>
      </c>
      <c r="I8" s="51">
        <f t="shared" si="0"/>
        <v>-36</v>
      </c>
      <c r="J8" s="52">
        <f t="shared" si="1"/>
        <v>-0.01535181236673774</v>
      </c>
      <c r="K8" s="158">
        <v>2244</v>
      </c>
      <c r="L8" s="50">
        <f>K8/K19</f>
        <v>0.11589711806631546</v>
      </c>
      <c r="M8" s="51">
        <f t="shared" si="2"/>
        <v>-65</v>
      </c>
      <c r="N8" s="52">
        <f t="shared" si="3"/>
        <v>-0.028150714595062798</v>
      </c>
      <c r="O8" s="158">
        <v>2234</v>
      </c>
      <c r="P8" s="50">
        <f>O8/O19</f>
        <v>0.11376483169526913</v>
      </c>
      <c r="Q8" s="51">
        <f t="shared" si="4"/>
        <v>-10</v>
      </c>
      <c r="R8" s="52">
        <f t="shared" si="5"/>
        <v>-0.004456327985739751</v>
      </c>
    </row>
    <row r="9" spans="1:18" s="12" customFormat="1" ht="51.75">
      <c r="A9" s="113" t="s">
        <v>90</v>
      </c>
      <c r="B9" s="159" t="s">
        <v>91</v>
      </c>
      <c r="C9" s="158">
        <v>30</v>
      </c>
      <c r="D9" s="50">
        <v>0.0014662039978495674</v>
      </c>
      <c r="E9" s="51">
        <v>-4</v>
      </c>
      <c r="F9" s="52">
        <v>-0.11764705882352941</v>
      </c>
      <c r="G9" s="158">
        <v>27</v>
      </c>
      <c r="H9" s="50">
        <f>G9/G19</f>
        <v>0.0013496625843539116</v>
      </c>
      <c r="I9" s="51">
        <f t="shared" si="0"/>
        <v>-3</v>
      </c>
      <c r="J9" s="52">
        <f t="shared" si="1"/>
        <v>-0.1</v>
      </c>
      <c r="K9" s="158">
        <v>23</v>
      </c>
      <c r="L9" s="50">
        <f>K9/K19</f>
        <v>0.001187893812622663</v>
      </c>
      <c r="M9" s="51">
        <f t="shared" si="2"/>
        <v>-4</v>
      </c>
      <c r="N9" s="52">
        <f t="shared" si="3"/>
        <v>-0.14814814814814814</v>
      </c>
      <c r="O9" s="158">
        <v>22</v>
      </c>
      <c r="P9" s="50">
        <f>O9/O19</f>
        <v>0.0011203340632479502</v>
      </c>
      <c r="Q9" s="51">
        <f t="shared" si="4"/>
        <v>-1</v>
      </c>
      <c r="R9" s="52">
        <f t="shared" si="5"/>
        <v>-0.043478260869565216</v>
      </c>
    </row>
    <row r="10" spans="1:18" s="12" customFormat="1" ht="78.75" customHeight="1">
      <c r="A10" s="113" t="s">
        <v>5</v>
      </c>
      <c r="B10" s="159" t="s">
        <v>42</v>
      </c>
      <c r="C10" s="158">
        <v>45</v>
      </c>
      <c r="D10" s="50">
        <v>0.0021993059967743513</v>
      </c>
      <c r="E10" s="51">
        <v>-3</v>
      </c>
      <c r="F10" s="52">
        <v>-0.0625</v>
      </c>
      <c r="G10" s="158">
        <v>42</v>
      </c>
      <c r="H10" s="50">
        <f>G10/G19</f>
        <v>0.002099475131217196</v>
      </c>
      <c r="I10" s="51">
        <f t="shared" si="0"/>
        <v>-3</v>
      </c>
      <c r="J10" s="52">
        <f t="shared" si="1"/>
        <v>-0.06666666666666667</v>
      </c>
      <c r="K10" s="158">
        <v>41</v>
      </c>
      <c r="L10" s="50">
        <f>K10/K19</f>
        <v>0.0021175498398925733</v>
      </c>
      <c r="M10" s="51">
        <f t="shared" si="2"/>
        <v>-1</v>
      </c>
      <c r="N10" s="52">
        <f t="shared" si="3"/>
        <v>-0.023809523809523808</v>
      </c>
      <c r="O10" s="158">
        <v>41</v>
      </c>
      <c r="P10" s="50">
        <f>O10/O19</f>
        <v>0.002087895299689362</v>
      </c>
      <c r="Q10" s="51">
        <f t="shared" si="4"/>
        <v>0</v>
      </c>
      <c r="R10" s="52">
        <f t="shared" si="5"/>
        <v>0</v>
      </c>
    </row>
    <row r="11" spans="1:18" s="12" customFormat="1" ht="15">
      <c r="A11" s="113" t="s">
        <v>6</v>
      </c>
      <c r="B11" s="159" t="s">
        <v>7</v>
      </c>
      <c r="C11" s="158">
        <v>3460</v>
      </c>
      <c r="D11" s="50">
        <v>0.16910219441865013</v>
      </c>
      <c r="E11" s="51">
        <v>-26</v>
      </c>
      <c r="F11" s="52">
        <v>-0.007458405048766495</v>
      </c>
      <c r="G11" s="158">
        <v>3355</v>
      </c>
      <c r="H11" s="50">
        <f>G11/G19</f>
        <v>0.16770807298175455</v>
      </c>
      <c r="I11" s="51">
        <f t="shared" si="0"/>
        <v>-105</v>
      </c>
      <c r="J11" s="52">
        <f t="shared" si="1"/>
        <v>-0.030346820809248554</v>
      </c>
      <c r="K11" s="158">
        <v>3294</v>
      </c>
      <c r="L11" s="50">
        <f>K11/K19</f>
        <v>0.17012705299039355</v>
      </c>
      <c r="M11" s="51">
        <f t="shared" si="2"/>
        <v>-61</v>
      </c>
      <c r="N11" s="52">
        <f t="shared" si="3"/>
        <v>-0.01818181818181818</v>
      </c>
      <c r="O11" s="158">
        <v>3280</v>
      </c>
      <c r="P11" s="50">
        <f>O11/O19</f>
        <v>0.16703162397514895</v>
      </c>
      <c r="Q11" s="51">
        <f t="shared" si="4"/>
        <v>-14</v>
      </c>
      <c r="R11" s="52">
        <f t="shared" si="5"/>
        <v>-0.004250151791135397</v>
      </c>
    </row>
    <row r="12" spans="1:18" s="12" customFormat="1" ht="15">
      <c r="A12" s="113" t="s">
        <v>8</v>
      </c>
      <c r="B12" s="159" t="s">
        <v>9</v>
      </c>
      <c r="C12" s="158">
        <v>3828</v>
      </c>
      <c r="D12" s="50">
        <v>0.1870876301256048</v>
      </c>
      <c r="E12" s="51">
        <v>-68</v>
      </c>
      <c r="F12" s="52">
        <v>-0.017453798767967144</v>
      </c>
      <c r="G12" s="158">
        <v>3834</v>
      </c>
      <c r="H12" s="50">
        <f>G12/G19</f>
        <v>0.19165208697825545</v>
      </c>
      <c r="I12" s="51">
        <f t="shared" si="0"/>
        <v>6</v>
      </c>
      <c r="J12" s="52">
        <f t="shared" si="1"/>
        <v>0.001567398119122257</v>
      </c>
      <c r="K12" s="158">
        <v>3752</v>
      </c>
      <c r="L12" s="50">
        <f>K12/K19</f>
        <v>0.19378163412870572</v>
      </c>
      <c r="M12" s="51">
        <f t="shared" si="2"/>
        <v>-82</v>
      </c>
      <c r="N12" s="52">
        <f t="shared" si="3"/>
        <v>-0.02138758476786646</v>
      </c>
      <c r="O12" s="158">
        <v>3763</v>
      </c>
      <c r="P12" s="50">
        <f>O12/O19</f>
        <v>0.19162804909100167</v>
      </c>
      <c r="Q12" s="51">
        <f t="shared" si="4"/>
        <v>11</v>
      </c>
      <c r="R12" s="52">
        <f t="shared" si="5"/>
        <v>0.002931769722814499</v>
      </c>
    </row>
    <row r="13" spans="1:18" s="12" customFormat="1" ht="26.25">
      <c r="A13" s="113" t="s">
        <v>10</v>
      </c>
      <c r="B13" s="159" t="s">
        <v>37</v>
      </c>
      <c r="C13" s="158">
        <v>651</v>
      </c>
      <c r="D13" s="50">
        <v>0.03181662675333562</v>
      </c>
      <c r="E13" s="51">
        <v>-13</v>
      </c>
      <c r="F13" s="52">
        <v>-0.01957831325301205</v>
      </c>
      <c r="G13" s="158">
        <v>610</v>
      </c>
      <c r="H13" s="50">
        <f>G13/G19</f>
        <v>0.030492376905773555</v>
      </c>
      <c r="I13" s="51">
        <f t="shared" si="0"/>
        <v>-41</v>
      </c>
      <c r="J13" s="52">
        <f t="shared" si="1"/>
        <v>-0.0629800307219662</v>
      </c>
      <c r="K13" s="158">
        <v>581</v>
      </c>
      <c r="L13" s="50">
        <f>K13/K19</f>
        <v>0.030007230657989877</v>
      </c>
      <c r="M13" s="51">
        <f t="shared" si="2"/>
        <v>-29</v>
      </c>
      <c r="N13" s="52">
        <f t="shared" si="3"/>
        <v>-0.047540983606557376</v>
      </c>
      <c r="O13" s="158">
        <v>589</v>
      </c>
      <c r="P13" s="50">
        <f>O13/O19</f>
        <v>0.02999439832968376</v>
      </c>
      <c r="Q13" s="51">
        <f t="shared" si="4"/>
        <v>8</v>
      </c>
      <c r="R13" s="52">
        <f t="shared" si="5"/>
        <v>0.013769363166953529</v>
      </c>
    </row>
    <row r="14" spans="1:18" s="12" customFormat="1" ht="36.75" customHeight="1">
      <c r="A14" s="113" t="s">
        <v>41</v>
      </c>
      <c r="B14" s="159" t="s">
        <v>38</v>
      </c>
      <c r="C14" s="158">
        <v>1476</v>
      </c>
      <c r="D14" s="50">
        <v>0.07213723669419872</v>
      </c>
      <c r="E14" s="51">
        <v>-85</v>
      </c>
      <c r="F14" s="52">
        <v>-0.05445227418321589</v>
      </c>
      <c r="G14" s="158">
        <v>1408</v>
      </c>
      <c r="H14" s="50">
        <f>G14/G19</f>
        <v>0.07038240439890027</v>
      </c>
      <c r="I14" s="51">
        <f t="shared" si="0"/>
        <v>-68</v>
      </c>
      <c r="J14" s="52">
        <f t="shared" si="1"/>
        <v>-0.04607046070460705</v>
      </c>
      <c r="K14" s="158">
        <v>1373</v>
      </c>
      <c r="L14" s="50">
        <f>K14/K19</f>
        <v>0.07091209585786593</v>
      </c>
      <c r="M14" s="51">
        <f t="shared" si="2"/>
        <v>-35</v>
      </c>
      <c r="N14" s="52">
        <f t="shared" si="3"/>
        <v>-0.024857954545454544</v>
      </c>
      <c r="O14" s="158">
        <v>1428</v>
      </c>
      <c r="P14" s="50">
        <f>O14/O19</f>
        <v>0.07271986555991242</v>
      </c>
      <c r="Q14" s="51">
        <f t="shared" si="4"/>
        <v>55</v>
      </c>
      <c r="R14" s="52">
        <f t="shared" si="5"/>
        <v>0.04005826656955572</v>
      </c>
    </row>
    <row r="15" spans="1:18" s="12" customFormat="1" ht="27" customHeight="1">
      <c r="A15" s="113" t="s">
        <v>48</v>
      </c>
      <c r="B15" s="159" t="s">
        <v>49</v>
      </c>
      <c r="C15" s="158">
        <v>267</v>
      </c>
      <c r="D15" s="50">
        <v>0.01304921558086115</v>
      </c>
      <c r="E15" s="51">
        <v>-5</v>
      </c>
      <c r="F15" s="52">
        <v>-0.01838235294117647</v>
      </c>
      <c r="G15" s="158">
        <v>271</v>
      </c>
      <c r="H15" s="50">
        <f>G15/G19</f>
        <v>0.013546613346663334</v>
      </c>
      <c r="I15" s="51">
        <f t="shared" si="0"/>
        <v>4</v>
      </c>
      <c r="J15" s="52">
        <f t="shared" si="1"/>
        <v>0.0149812734082397</v>
      </c>
      <c r="K15" s="158">
        <v>272</v>
      </c>
      <c r="L15" s="50">
        <f>K15/K19</f>
        <v>0.014048135523189753</v>
      </c>
      <c r="M15" s="51">
        <f t="shared" si="2"/>
        <v>1</v>
      </c>
      <c r="N15" s="52">
        <f t="shared" si="3"/>
        <v>0.0036900369003690036</v>
      </c>
      <c r="O15" s="158">
        <v>266</v>
      </c>
      <c r="P15" s="50">
        <f>O15/O19</f>
        <v>0.013545857310179764</v>
      </c>
      <c r="Q15" s="51">
        <f t="shared" si="4"/>
        <v>-6</v>
      </c>
      <c r="R15" s="52">
        <f t="shared" si="5"/>
        <v>-0.022058823529411766</v>
      </c>
    </row>
    <row r="16" spans="1:18" s="12" customFormat="1" ht="39">
      <c r="A16" s="113" t="s">
        <v>11</v>
      </c>
      <c r="B16" s="159" t="s">
        <v>43</v>
      </c>
      <c r="C16" s="158">
        <v>1052</v>
      </c>
      <c r="D16" s="50">
        <v>0.051414886857924835</v>
      </c>
      <c r="E16" s="51">
        <v>-111</v>
      </c>
      <c r="F16" s="52">
        <v>-0.09544282029234738</v>
      </c>
      <c r="G16" s="158">
        <v>966</v>
      </c>
      <c r="H16" s="50">
        <f>G16/G19</f>
        <v>0.0482879280179955</v>
      </c>
      <c r="I16" s="51">
        <f t="shared" si="0"/>
        <v>-86</v>
      </c>
      <c r="J16" s="52">
        <f t="shared" si="1"/>
        <v>-0.0817490494296578</v>
      </c>
      <c r="K16" s="158">
        <v>858</v>
      </c>
      <c r="L16" s="50">
        <f>K16/K19</f>
        <v>0.04431360396653238</v>
      </c>
      <c r="M16" s="51">
        <f t="shared" si="2"/>
        <v>-108</v>
      </c>
      <c r="N16" s="52">
        <f t="shared" si="3"/>
        <v>-0.11180124223602485</v>
      </c>
      <c r="O16" s="158">
        <v>914</v>
      </c>
      <c r="P16" s="50">
        <f>O16/O19</f>
        <v>0.04654478790039212</v>
      </c>
      <c r="Q16" s="51">
        <f t="shared" si="4"/>
        <v>56</v>
      </c>
      <c r="R16" s="52">
        <f t="shared" si="5"/>
        <v>0.06526806526806526</v>
      </c>
    </row>
    <row r="17" spans="1:18" s="12" customFormat="1" ht="15">
      <c r="A17" s="114"/>
      <c r="B17" s="160" t="s">
        <v>39</v>
      </c>
      <c r="C17" s="158">
        <v>5105</v>
      </c>
      <c r="D17" s="50">
        <v>0.2494990469674014</v>
      </c>
      <c r="E17" s="51">
        <v>-23</v>
      </c>
      <c r="F17" s="52">
        <v>-0.004485179407176287</v>
      </c>
      <c r="G17" s="158">
        <v>4983</v>
      </c>
      <c r="H17" s="50">
        <f>G17/G19</f>
        <v>0.24908772806798302</v>
      </c>
      <c r="I17" s="51">
        <f t="shared" si="0"/>
        <v>-122</v>
      </c>
      <c r="J17" s="52">
        <f t="shared" si="1"/>
        <v>-0.023898139079333986</v>
      </c>
      <c r="K17" s="158">
        <v>4868</v>
      </c>
      <c r="L17" s="50">
        <f>K17/K19</f>
        <v>0.25142030781944014</v>
      </c>
      <c r="M17" s="51">
        <f t="shared" si="2"/>
        <v>-115</v>
      </c>
      <c r="N17" s="52">
        <f t="shared" si="3"/>
        <v>-0.02307846678707606</v>
      </c>
      <c r="O17" s="158">
        <v>5097</v>
      </c>
      <c r="P17" s="50">
        <f>O17/O19</f>
        <v>0.2595610327443092</v>
      </c>
      <c r="Q17" s="51">
        <f t="shared" si="4"/>
        <v>229</v>
      </c>
      <c r="R17" s="52">
        <f t="shared" si="5"/>
        <v>0.047041906327033686</v>
      </c>
    </row>
    <row r="18" spans="1:18" s="12" customFormat="1" ht="15.75" thickBot="1">
      <c r="A18" s="115" t="s">
        <v>12</v>
      </c>
      <c r="B18" s="164" t="s">
        <v>13</v>
      </c>
      <c r="C18" s="165">
        <v>2049</v>
      </c>
      <c r="D18" s="166">
        <v>0.10014173305312546</v>
      </c>
      <c r="E18" s="142">
        <v>48</v>
      </c>
      <c r="F18" s="141">
        <v>0.0239880059970015</v>
      </c>
      <c r="G18" s="165">
        <v>2052</v>
      </c>
      <c r="H18" s="166">
        <f>G18/G19</f>
        <v>0.10257435641089728</v>
      </c>
      <c r="I18" s="142">
        <f t="shared" si="0"/>
        <v>3</v>
      </c>
      <c r="J18" s="141">
        <f t="shared" si="1"/>
        <v>0.0014641288433382138</v>
      </c>
      <c r="K18" s="165">
        <v>1904</v>
      </c>
      <c r="L18" s="166">
        <f>K18/K19</f>
        <v>0.09833694866232827</v>
      </c>
      <c r="M18" s="142">
        <f t="shared" si="2"/>
        <v>-148</v>
      </c>
      <c r="N18" s="141">
        <f t="shared" si="3"/>
        <v>-0.07212475633528265</v>
      </c>
      <c r="O18" s="165">
        <v>1844</v>
      </c>
      <c r="P18" s="166">
        <f>O18/O19</f>
        <v>0.0939043642104191</v>
      </c>
      <c r="Q18" s="142">
        <f t="shared" si="4"/>
        <v>-60</v>
      </c>
      <c r="R18" s="141">
        <f t="shared" si="5"/>
        <v>-0.031512605042016806</v>
      </c>
    </row>
    <row r="19" spans="1:18" s="8" customFormat="1" ht="15.75" thickBot="1">
      <c r="A19" s="167"/>
      <c r="B19" s="168" t="s">
        <v>14</v>
      </c>
      <c r="C19" s="169">
        <v>20461</v>
      </c>
      <c r="D19" s="170">
        <v>1</v>
      </c>
      <c r="E19" s="171">
        <v>-337</v>
      </c>
      <c r="F19" s="172">
        <v>-0.016203481103952304</v>
      </c>
      <c r="G19" s="169">
        <f>SUM(G6:G18)</f>
        <v>20005</v>
      </c>
      <c r="H19" s="170">
        <f>G19/G19</f>
        <v>1</v>
      </c>
      <c r="I19" s="171">
        <f>G19-C19</f>
        <v>-456</v>
      </c>
      <c r="J19" s="172">
        <f t="shared" si="1"/>
        <v>-0.022286300767313427</v>
      </c>
      <c r="K19" s="169">
        <f>SUM(K6:K18)</f>
        <v>19362</v>
      </c>
      <c r="L19" s="170">
        <f>K19/K19</f>
        <v>1</v>
      </c>
      <c r="M19" s="171">
        <f>K19-G19</f>
        <v>-643</v>
      </c>
      <c r="N19" s="172">
        <f t="shared" si="3"/>
        <v>-0.03214196450887278</v>
      </c>
      <c r="O19" s="169">
        <f>SUM(O6:O18)</f>
        <v>19637</v>
      </c>
      <c r="P19" s="170">
        <f>O19/O19</f>
        <v>1</v>
      </c>
      <c r="Q19" s="171">
        <f>O19-K19</f>
        <v>275</v>
      </c>
      <c r="R19" s="172">
        <f t="shared" si="5"/>
        <v>0.014203078194401406</v>
      </c>
    </row>
    <row r="20" spans="1:2" ht="12.75">
      <c r="A20" s="254"/>
      <c r="B20" s="254"/>
    </row>
    <row r="21" spans="1:2" ht="12.75">
      <c r="A21" s="254"/>
      <c r="B21" s="254"/>
    </row>
    <row r="22" spans="1:2" ht="12.75">
      <c r="A22" s="5"/>
      <c r="B22" s="2"/>
    </row>
  </sheetData>
  <sheetProtection/>
  <mergeCells count="9">
    <mergeCell ref="K4:N4"/>
    <mergeCell ref="M5:N5"/>
    <mergeCell ref="O4:R4"/>
    <mergeCell ref="Q5:R5"/>
    <mergeCell ref="A20:B21"/>
    <mergeCell ref="A4:A5"/>
    <mergeCell ref="C4:F4"/>
    <mergeCell ref="G4:J4"/>
    <mergeCell ref="I5:J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2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1.28125" style="0" customWidth="1"/>
    <col min="2" max="2" width="8.7109375" style="0" customWidth="1"/>
    <col min="3" max="3" width="7.7109375" style="0" customWidth="1"/>
    <col min="4" max="4" width="8.140625" style="0" customWidth="1"/>
    <col min="5" max="5" width="8.00390625" style="0" customWidth="1"/>
    <col min="6" max="6" width="7.57421875" style="0" customWidth="1"/>
    <col min="7" max="7" width="6.7109375" style="0" customWidth="1"/>
    <col min="8" max="8" width="6.8515625" style="0" customWidth="1"/>
    <col min="9" max="9" width="7.00390625" style="0" customWidth="1"/>
    <col min="10" max="10" width="7.140625" style="0" customWidth="1"/>
    <col min="11" max="11" width="6.8515625" style="0" customWidth="1"/>
    <col min="12" max="12" width="7.140625" style="0" customWidth="1"/>
    <col min="13" max="13" width="8.00390625" style="0" customWidth="1"/>
  </cols>
  <sheetData>
    <row r="3" spans="1:26" s="56" customFormat="1" ht="12.75">
      <c r="A3" s="55" t="s">
        <v>85</v>
      </c>
      <c r="C3" s="57"/>
      <c r="D3" s="57"/>
      <c r="E3" s="57"/>
      <c r="F3" s="57"/>
      <c r="G3" s="57"/>
      <c r="H3" s="58"/>
      <c r="I3" s="57"/>
      <c r="J3" s="57"/>
      <c r="K3" s="57"/>
      <c r="N3" s="57"/>
      <c r="O3" s="57"/>
      <c r="P3" s="57"/>
      <c r="Q3" s="57"/>
      <c r="R3" s="57"/>
      <c r="S3" s="57"/>
      <c r="V3" s="59"/>
      <c r="W3" s="59"/>
      <c r="X3" s="59"/>
      <c r="Y3" s="59"/>
      <c r="Z3" s="59"/>
    </row>
    <row r="4" spans="1:26" s="56" customFormat="1" ht="12.75">
      <c r="A4" s="55" t="s">
        <v>144</v>
      </c>
      <c r="B4" s="60"/>
      <c r="C4" s="55"/>
      <c r="D4" s="55"/>
      <c r="E4" s="55"/>
      <c r="F4" s="55"/>
      <c r="G4" s="55"/>
      <c r="H4" s="61"/>
      <c r="V4" s="59"/>
      <c r="W4" s="59"/>
      <c r="X4" s="59"/>
      <c r="Y4" s="59"/>
      <c r="Z4" s="59"/>
    </row>
    <row r="5" spans="1:26" s="8" customFormat="1" ht="12.75">
      <c r="A5" s="35"/>
      <c r="B5" s="7"/>
      <c r="C5" s="35"/>
      <c r="D5" s="35"/>
      <c r="E5" s="35"/>
      <c r="F5" s="35"/>
      <c r="G5" s="35"/>
      <c r="H5" s="46"/>
      <c r="V5" s="34"/>
      <c r="W5" s="34"/>
      <c r="X5" s="34"/>
      <c r="Y5" s="34"/>
      <c r="Z5" s="34"/>
    </row>
    <row r="6" s="8" customFormat="1" ht="13.5" thickBot="1">
      <c r="A6" s="7"/>
    </row>
    <row r="7" spans="1:29" s="8" customFormat="1" ht="15.75" thickBot="1">
      <c r="A7" s="181"/>
      <c r="B7" s="264" t="s">
        <v>86</v>
      </c>
      <c r="C7" s="265"/>
      <c r="D7" s="265"/>
      <c r="E7" s="265"/>
      <c r="F7" s="265"/>
      <c r="G7" s="265"/>
      <c r="H7" s="265"/>
      <c r="I7" s="265"/>
      <c r="J7" s="265"/>
      <c r="K7" s="266"/>
      <c r="L7" s="186"/>
      <c r="M7" s="187"/>
      <c r="AC7" s="8" t="s">
        <v>55</v>
      </c>
    </row>
    <row r="8" spans="1:29" s="8" customFormat="1" ht="15.75" thickBot="1">
      <c r="A8" s="193" t="s">
        <v>87</v>
      </c>
      <c r="B8" s="267" t="s">
        <v>72</v>
      </c>
      <c r="C8" s="268"/>
      <c r="D8" s="269" t="s">
        <v>73</v>
      </c>
      <c r="E8" s="268"/>
      <c r="F8" s="269" t="s">
        <v>74</v>
      </c>
      <c r="G8" s="268"/>
      <c r="H8" s="269" t="s">
        <v>75</v>
      </c>
      <c r="I8" s="268"/>
      <c r="J8" s="269" t="s">
        <v>76</v>
      </c>
      <c r="K8" s="268"/>
      <c r="L8" s="269" t="s">
        <v>30</v>
      </c>
      <c r="M8" s="268"/>
      <c r="AC8" s="8" t="s">
        <v>47</v>
      </c>
    </row>
    <row r="9" spans="1:29" s="8" customFormat="1" ht="15.75" thickBot="1">
      <c r="A9" s="194"/>
      <c r="B9" s="190" t="s">
        <v>46</v>
      </c>
      <c r="C9" s="191" t="s">
        <v>34</v>
      </c>
      <c r="D9" s="190" t="s">
        <v>46</v>
      </c>
      <c r="E9" s="191" t="s">
        <v>34</v>
      </c>
      <c r="F9" s="190" t="s">
        <v>46</v>
      </c>
      <c r="G9" s="191" t="s">
        <v>34</v>
      </c>
      <c r="H9" s="190" t="s">
        <v>46</v>
      </c>
      <c r="I9" s="191" t="s">
        <v>34</v>
      </c>
      <c r="J9" s="190" t="s">
        <v>46</v>
      </c>
      <c r="K9" s="191" t="s">
        <v>34</v>
      </c>
      <c r="L9" s="190" t="s">
        <v>46</v>
      </c>
      <c r="M9" s="192" t="s">
        <v>34</v>
      </c>
      <c r="AC9" s="37" t="s">
        <v>50</v>
      </c>
    </row>
    <row r="10" spans="1:29" s="8" customFormat="1" ht="15">
      <c r="A10" s="188" t="s">
        <v>77</v>
      </c>
      <c r="B10" s="103">
        <v>222</v>
      </c>
      <c r="C10" s="189">
        <f>B10/B18</f>
        <v>0.030612244897959183</v>
      </c>
      <c r="D10" s="103">
        <v>156</v>
      </c>
      <c r="E10" s="189">
        <f>D10/D18</f>
        <v>0.03627063473610788</v>
      </c>
      <c r="F10" s="103">
        <v>10</v>
      </c>
      <c r="G10" s="189">
        <f>F10/F18</f>
        <v>0.014064697609001406</v>
      </c>
      <c r="H10" s="103">
        <v>157</v>
      </c>
      <c r="I10" s="189">
        <f>H10/H18</f>
        <v>0.02894009216589862</v>
      </c>
      <c r="J10" s="103">
        <v>71</v>
      </c>
      <c r="K10" s="189">
        <f>J10/J18</f>
        <v>0.0364476386036961</v>
      </c>
      <c r="L10" s="94">
        <f aca="true" t="shared" si="0" ref="L10:L18">B10+D10+F10+H10+J10</f>
        <v>616</v>
      </c>
      <c r="M10" s="189">
        <f>L10/L18</f>
        <v>0.03136935377094261</v>
      </c>
      <c r="AC10" s="8" t="s">
        <v>51</v>
      </c>
    </row>
    <row r="11" spans="1:13" s="8" customFormat="1" ht="15">
      <c r="A11" s="177" t="s">
        <v>78</v>
      </c>
      <c r="B11" s="98">
        <v>15</v>
      </c>
      <c r="C11" s="74">
        <f>B11/B18</f>
        <v>0.0020683949255377826</v>
      </c>
      <c r="D11" s="98">
        <v>13</v>
      </c>
      <c r="E11" s="74">
        <f>D11/D18</f>
        <v>0.003022552894675657</v>
      </c>
      <c r="F11" s="98"/>
      <c r="G11" s="74">
        <f>F11/F18</f>
        <v>0</v>
      </c>
      <c r="H11" s="98">
        <v>46</v>
      </c>
      <c r="I11" s="74">
        <f>H11/H18</f>
        <v>0.00847926267281106</v>
      </c>
      <c r="J11" s="98">
        <v>10</v>
      </c>
      <c r="K11" s="74">
        <f>J11/J18</f>
        <v>0.00513347022587269</v>
      </c>
      <c r="L11" s="182">
        <f t="shared" si="0"/>
        <v>84</v>
      </c>
      <c r="M11" s="74">
        <f>L11/L18</f>
        <v>0.004277639150583083</v>
      </c>
    </row>
    <row r="12" spans="1:29" s="8" customFormat="1" ht="15">
      <c r="A12" s="177" t="s">
        <v>79</v>
      </c>
      <c r="B12" s="98">
        <v>6309</v>
      </c>
      <c r="C12" s="74">
        <f>B12/B18</f>
        <v>0.8699669056811914</v>
      </c>
      <c r="D12" s="98">
        <v>3611</v>
      </c>
      <c r="E12" s="74">
        <f>D12/D18</f>
        <v>0.839572192513369</v>
      </c>
      <c r="F12" s="98">
        <v>622</v>
      </c>
      <c r="G12" s="74">
        <f>F12/F18</f>
        <v>0.8748241912798875</v>
      </c>
      <c r="H12" s="98">
        <v>4665</v>
      </c>
      <c r="I12" s="74">
        <f>H12/H18</f>
        <v>0.8599078341013825</v>
      </c>
      <c r="J12" s="98">
        <v>1435</v>
      </c>
      <c r="K12" s="74">
        <f>J12/J18</f>
        <v>0.7366529774127311</v>
      </c>
      <c r="L12" s="182">
        <f t="shared" si="0"/>
        <v>16642</v>
      </c>
      <c r="M12" s="74">
        <f>L12/L18</f>
        <v>0.8474817945714722</v>
      </c>
      <c r="AC12" s="8" t="s">
        <v>52</v>
      </c>
    </row>
    <row r="13" spans="1:29" s="8" customFormat="1" ht="15">
      <c r="A13" s="177" t="s">
        <v>80</v>
      </c>
      <c r="B13" s="98">
        <v>469</v>
      </c>
      <c r="C13" s="74">
        <f>B13/B18</f>
        <v>0.06467181467181467</v>
      </c>
      <c r="D13" s="98">
        <v>388</v>
      </c>
      <c r="E13" s="74">
        <f>D13/D18</f>
        <v>0.09021157870262729</v>
      </c>
      <c r="F13" s="98">
        <v>66</v>
      </c>
      <c r="G13" s="74">
        <f>F13/F18</f>
        <v>0.09282700421940929</v>
      </c>
      <c r="H13" s="98">
        <v>434</v>
      </c>
      <c r="I13" s="74">
        <f>H13/H18</f>
        <v>0.08</v>
      </c>
      <c r="J13" s="98">
        <v>219</v>
      </c>
      <c r="K13" s="74">
        <f>J13/J18</f>
        <v>0.11242299794661191</v>
      </c>
      <c r="L13" s="182">
        <f t="shared" si="0"/>
        <v>1576</v>
      </c>
      <c r="M13" s="74">
        <f>L13/L18</f>
        <v>0.08025665834903499</v>
      </c>
      <c r="AC13" s="8" t="s">
        <v>53</v>
      </c>
    </row>
    <row r="14" spans="1:13" s="8" customFormat="1" ht="15">
      <c r="A14" s="177" t="s">
        <v>81</v>
      </c>
      <c r="B14" s="98">
        <v>2</v>
      </c>
      <c r="C14" s="74">
        <f>B14/B18</f>
        <v>0.0002757859900717044</v>
      </c>
      <c r="D14" s="98">
        <v>17</v>
      </c>
      <c r="E14" s="74">
        <f>D14/D18</f>
        <v>0.003952569169960474</v>
      </c>
      <c r="F14" s="98">
        <v>2</v>
      </c>
      <c r="G14" s="74">
        <f>F14/F18</f>
        <v>0.0028129395218002813</v>
      </c>
      <c r="H14" s="98">
        <v>19</v>
      </c>
      <c r="I14" s="74">
        <f>H14/H18</f>
        <v>0.003502304147465438</v>
      </c>
      <c r="J14" s="98">
        <v>29</v>
      </c>
      <c r="K14" s="74">
        <f>J14/J18</f>
        <v>0.014887063655030801</v>
      </c>
      <c r="L14" s="182">
        <f t="shared" si="0"/>
        <v>69</v>
      </c>
      <c r="M14" s="74">
        <f>L14/L18</f>
        <v>0.0035137750165503898</v>
      </c>
    </row>
    <row r="15" spans="1:13" s="8" customFormat="1" ht="15">
      <c r="A15" s="177" t="s">
        <v>82</v>
      </c>
      <c r="B15" s="98">
        <v>7</v>
      </c>
      <c r="C15" s="74">
        <f>B15/B18</f>
        <v>0.0009652509652509653</v>
      </c>
      <c r="D15" s="98">
        <v>1</v>
      </c>
      <c r="E15" s="74">
        <f>D15/D18</f>
        <v>0.00023250406882120437</v>
      </c>
      <c r="F15" s="98"/>
      <c r="G15" s="74">
        <f>F15/F18</f>
        <v>0</v>
      </c>
      <c r="H15" s="98">
        <v>3</v>
      </c>
      <c r="I15" s="74">
        <f>H15/H18</f>
        <v>0.0005529953917050691</v>
      </c>
      <c r="J15" s="98">
        <v>2</v>
      </c>
      <c r="K15" s="74">
        <f>J15/J18</f>
        <v>0.001026694045174538</v>
      </c>
      <c r="L15" s="182">
        <f t="shared" si="0"/>
        <v>13</v>
      </c>
      <c r="M15" s="74">
        <f>L15/L18</f>
        <v>0.0006620155828283343</v>
      </c>
    </row>
    <row r="16" spans="1:13" s="8" customFormat="1" ht="15">
      <c r="A16" s="177" t="s">
        <v>83</v>
      </c>
      <c r="B16" s="98">
        <v>197</v>
      </c>
      <c r="C16" s="74">
        <f>B16/B18</f>
        <v>0.027164920022062878</v>
      </c>
      <c r="D16" s="98">
        <v>90</v>
      </c>
      <c r="E16" s="74">
        <f>D16/D18</f>
        <v>0.020925366193908394</v>
      </c>
      <c r="F16" s="98">
        <v>5</v>
      </c>
      <c r="G16" s="74">
        <f>F16/F18</f>
        <v>0.007032348804500703</v>
      </c>
      <c r="H16" s="98">
        <v>81</v>
      </c>
      <c r="I16" s="74">
        <f>H16/H18</f>
        <v>0.014930875576036867</v>
      </c>
      <c r="J16" s="98">
        <v>156</v>
      </c>
      <c r="K16" s="74">
        <f>J16/J18</f>
        <v>0.08008213552361396</v>
      </c>
      <c r="L16" s="182">
        <f t="shared" si="0"/>
        <v>529</v>
      </c>
      <c r="M16" s="74">
        <f>L16/L18</f>
        <v>0.026938941793552988</v>
      </c>
    </row>
    <row r="17" spans="1:29" s="8" customFormat="1" ht="15.75" thickBot="1">
      <c r="A17" s="180" t="s">
        <v>84</v>
      </c>
      <c r="B17" s="108">
        <v>31</v>
      </c>
      <c r="C17" s="86">
        <f>B17/B18</f>
        <v>0.004274682846111417</v>
      </c>
      <c r="D17" s="108">
        <v>25</v>
      </c>
      <c r="E17" s="86">
        <f>D17/D18</f>
        <v>0.005812601720530109</v>
      </c>
      <c r="F17" s="108">
        <v>6</v>
      </c>
      <c r="G17" s="86">
        <f>F17/F18</f>
        <v>0.008438818565400843</v>
      </c>
      <c r="H17" s="108">
        <v>20</v>
      </c>
      <c r="I17" s="86">
        <f>H17/H18</f>
        <v>0.003686635944700461</v>
      </c>
      <c r="J17" s="108">
        <v>26</v>
      </c>
      <c r="K17" s="86">
        <f>J17/J18</f>
        <v>0.013347022587268994</v>
      </c>
      <c r="L17" s="183">
        <f t="shared" si="0"/>
        <v>108</v>
      </c>
      <c r="M17" s="86">
        <f>L17/L18</f>
        <v>0.005499821765035392</v>
      </c>
      <c r="AC17" s="8" t="s">
        <v>54</v>
      </c>
    </row>
    <row r="18" spans="1:13" s="62" customFormat="1" ht="15.75" thickBot="1">
      <c r="A18" s="178" t="s">
        <v>14</v>
      </c>
      <c r="B18" s="79">
        <f>SUM(B10:B17)</f>
        <v>7252</v>
      </c>
      <c r="C18" s="179">
        <f>B18/B18</f>
        <v>1</v>
      </c>
      <c r="D18" s="79">
        <f>SUM(D10:D17)</f>
        <v>4301</v>
      </c>
      <c r="E18" s="179">
        <f>D18/D18</f>
        <v>1</v>
      </c>
      <c r="F18" s="79">
        <f>SUM(F10:F17)</f>
        <v>711</v>
      </c>
      <c r="G18" s="179">
        <f>F18/F18</f>
        <v>1</v>
      </c>
      <c r="H18" s="79">
        <f>SUM(H10:H17)</f>
        <v>5425</v>
      </c>
      <c r="I18" s="179">
        <f>H18/H18</f>
        <v>1</v>
      </c>
      <c r="J18" s="79">
        <f>SUM(J10:J17)</f>
        <v>1948</v>
      </c>
      <c r="K18" s="179">
        <f>J18/J18</f>
        <v>1</v>
      </c>
      <c r="L18" s="79">
        <f t="shared" si="0"/>
        <v>19637</v>
      </c>
      <c r="M18" s="179">
        <f>L18/L18</f>
        <v>1</v>
      </c>
    </row>
    <row r="19" ht="15">
      <c r="A19" s="184"/>
    </row>
    <row r="20" ht="15">
      <c r="A20" s="185"/>
    </row>
    <row r="21" ht="15">
      <c r="A21" s="185"/>
    </row>
  </sheetData>
  <sheetProtection/>
  <mergeCells count="7">
    <mergeCell ref="B7:K7"/>
    <mergeCell ref="B8:C8"/>
    <mergeCell ref="D8:E8"/>
    <mergeCell ref="L8:M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75"/>
  <sheetViews>
    <sheetView zoomScalePageLayoutView="0" workbookViewId="0" topLeftCell="A1">
      <selection activeCell="F53" sqref="F53"/>
    </sheetView>
  </sheetViews>
  <sheetFormatPr defaultColWidth="9.140625" defaultRowHeight="15"/>
  <cols>
    <col min="1" max="1" width="0.71875" style="0" customWidth="1"/>
    <col min="2" max="2" width="8.57421875" style="63" customWidth="1"/>
    <col min="3" max="3" width="5.8515625" style="63" customWidth="1"/>
    <col min="4" max="4" width="7.00390625" style="63" customWidth="1"/>
    <col min="5" max="5" width="6.00390625" style="63" customWidth="1"/>
    <col min="6" max="6" width="7.57421875" style="63" customWidth="1"/>
    <col min="7" max="7" width="5.28125" style="63" customWidth="1"/>
    <col min="8" max="8" width="7.421875" style="63" customWidth="1"/>
    <col min="9" max="9" width="6.00390625" style="63" customWidth="1"/>
    <col min="10" max="10" width="6.57421875" style="63" customWidth="1"/>
    <col min="11" max="11" width="6.00390625" style="63" customWidth="1"/>
    <col min="12" max="12" width="6.57421875" style="63" customWidth="1"/>
    <col min="13" max="13" width="6.8515625" style="63" customWidth="1"/>
    <col min="14" max="14" width="7.28125" style="63" customWidth="1"/>
    <col min="15" max="15" width="7.00390625" style="63" customWidth="1"/>
    <col min="16" max="16" width="7.140625" style="0" customWidth="1"/>
    <col min="17" max="17" width="8.00390625" style="0" customWidth="1"/>
  </cols>
  <sheetData>
    <row r="1" ht="5.25" customHeight="1"/>
    <row r="2" spans="2:30" s="56" customFormat="1" ht="12.75">
      <c r="B2" s="55" t="s">
        <v>88</v>
      </c>
      <c r="C2" s="57"/>
      <c r="D2" s="57"/>
      <c r="E2" s="57"/>
      <c r="F2" s="57"/>
      <c r="I2" s="57"/>
      <c r="J2" s="57"/>
      <c r="K2" s="57"/>
      <c r="L2" s="57"/>
      <c r="M2" s="57"/>
      <c r="N2" s="58"/>
      <c r="O2" s="57"/>
      <c r="R2" s="57"/>
      <c r="S2" s="57"/>
      <c r="T2" s="57"/>
      <c r="U2" s="57"/>
      <c r="V2" s="57"/>
      <c r="W2" s="57"/>
      <c r="Z2" s="59"/>
      <c r="AA2" s="59"/>
      <c r="AB2" s="59"/>
      <c r="AC2" s="59"/>
      <c r="AD2" s="59"/>
    </row>
    <row r="3" spans="2:30" s="56" customFormat="1" ht="13.5" thickBot="1">
      <c r="B3" s="55" t="s">
        <v>145</v>
      </c>
      <c r="C3" s="55"/>
      <c r="D3" s="55"/>
      <c r="E3" s="55"/>
      <c r="F3" s="55"/>
      <c r="G3" s="60"/>
      <c r="H3" s="60"/>
      <c r="I3" s="55"/>
      <c r="J3" s="55"/>
      <c r="K3" s="55"/>
      <c r="L3" s="55"/>
      <c r="M3" s="55"/>
      <c r="N3" s="61"/>
      <c r="Z3" s="59"/>
      <c r="AA3" s="59"/>
      <c r="AB3" s="59"/>
      <c r="AC3" s="59"/>
      <c r="AD3" s="59"/>
    </row>
    <row r="4" spans="2:14" ht="15">
      <c r="B4" s="206"/>
      <c r="C4" s="272" t="s">
        <v>72</v>
      </c>
      <c r="D4" s="273"/>
      <c r="E4" s="273" t="s">
        <v>73</v>
      </c>
      <c r="F4" s="273"/>
      <c r="G4" s="273" t="s">
        <v>74</v>
      </c>
      <c r="H4" s="273"/>
      <c r="I4" s="273" t="s">
        <v>75</v>
      </c>
      <c r="J4" s="273"/>
      <c r="K4" s="273" t="s">
        <v>76</v>
      </c>
      <c r="L4" s="274"/>
      <c r="M4" s="270" t="s">
        <v>30</v>
      </c>
      <c r="N4" s="271"/>
    </row>
    <row r="5" spans="2:14" ht="15.75" thickBot="1">
      <c r="B5" s="205"/>
      <c r="C5" s="199" t="s">
        <v>89</v>
      </c>
      <c r="D5" s="200" t="s">
        <v>34</v>
      </c>
      <c r="E5" s="200" t="s">
        <v>89</v>
      </c>
      <c r="F5" s="200" t="s">
        <v>34</v>
      </c>
      <c r="G5" s="200" t="s">
        <v>89</v>
      </c>
      <c r="H5" s="200" t="s">
        <v>34</v>
      </c>
      <c r="I5" s="200" t="s">
        <v>89</v>
      </c>
      <c r="J5" s="200" t="s">
        <v>34</v>
      </c>
      <c r="K5" s="200" t="s">
        <v>89</v>
      </c>
      <c r="L5" s="201" t="s">
        <v>34</v>
      </c>
      <c r="M5" s="202" t="s">
        <v>89</v>
      </c>
      <c r="N5" s="203" t="s">
        <v>34</v>
      </c>
    </row>
    <row r="6" spans="1:16" ht="15">
      <c r="A6" s="64"/>
      <c r="B6" s="198" t="s">
        <v>94</v>
      </c>
      <c r="C6" s="208">
        <v>2</v>
      </c>
      <c r="D6" s="209">
        <f>C6/C46</f>
        <v>0.0042643923240938165</v>
      </c>
      <c r="E6" s="210"/>
      <c r="F6" s="209"/>
      <c r="G6" s="210"/>
      <c r="H6" s="209"/>
      <c r="I6" s="210">
        <v>1</v>
      </c>
      <c r="J6" s="209">
        <f>I6/I46</f>
        <v>0.002304147465437788</v>
      </c>
      <c r="K6" s="210"/>
      <c r="L6" s="211"/>
      <c r="M6" s="230">
        <f>SUM(C6,E6,G6,I6,K6)</f>
        <v>3</v>
      </c>
      <c r="N6" s="102">
        <f>M6/M46</f>
        <v>0.0019035532994923859</v>
      </c>
      <c r="P6" s="64"/>
    </row>
    <row r="7" spans="1:16" ht="15">
      <c r="A7" s="64"/>
      <c r="B7" s="195" t="s">
        <v>95</v>
      </c>
      <c r="C7" s="212"/>
      <c r="D7" s="213"/>
      <c r="E7" s="214">
        <v>1</v>
      </c>
      <c r="F7" s="213">
        <f>E7/E46</f>
        <v>0.002577319587628866</v>
      </c>
      <c r="G7" s="214"/>
      <c r="H7" s="213"/>
      <c r="I7" s="214"/>
      <c r="J7" s="213"/>
      <c r="K7" s="214">
        <v>1</v>
      </c>
      <c r="L7" s="215">
        <f>K7/K46</f>
        <v>0.0045662100456621</v>
      </c>
      <c r="M7" s="230">
        <f aca="true" t="shared" si="0" ref="M7:M45">SUM(C7,E7,G7,I7,K7)</f>
        <v>2</v>
      </c>
      <c r="N7" s="73">
        <f>M7/M46</f>
        <v>0.0012690355329949238</v>
      </c>
      <c r="P7" s="64"/>
    </row>
    <row r="8" spans="1:16" ht="15">
      <c r="A8" s="64"/>
      <c r="B8" s="195" t="s">
        <v>96</v>
      </c>
      <c r="C8" s="212"/>
      <c r="D8" s="213"/>
      <c r="E8" s="214"/>
      <c r="F8" s="213"/>
      <c r="G8" s="214"/>
      <c r="H8" s="213"/>
      <c r="I8" s="214"/>
      <c r="J8" s="213"/>
      <c r="K8" s="214">
        <v>1</v>
      </c>
      <c r="L8" s="215">
        <f>K8/K46</f>
        <v>0.0045662100456621</v>
      </c>
      <c r="M8" s="230">
        <f t="shared" si="0"/>
        <v>1</v>
      </c>
      <c r="N8" s="73">
        <f>M8/M46</f>
        <v>0.0006345177664974619</v>
      </c>
      <c r="P8" s="64"/>
    </row>
    <row r="9" spans="1:16" ht="15">
      <c r="A9" s="64"/>
      <c r="B9" s="195" t="s">
        <v>97</v>
      </c>
      <c r="C9" s="212"/>
      <c r="D9" s="213"/>
      <c r="E9" s="214">
        <v>1</v>
      </c>
      <c r="F9" s="213">
        <f>E9/E46</f>
        <v>0.002577319587628866</v>
      </c>
      <c r="G9" s="214"/>
      <c r="H9" s="213"/>
      <c r="I9" s="214"/>
      <c r="J9" s="213"/>
      <c r="K9" s="214"/>
      <c r="L9" s="215"/>
      <c r="M9" s="230">
        <f t="shared" si="0"/>
        <v>1</v>
      </c>
      <c r="N9" s="73">
        <f>M9/M46</f>
        <v>0.0006345177664974619</v>
      </c>
      <c r="P9" s="64"/>
    </row>
    <row r="10" spans="1:16" ht="15">
      <c r="A10" s="64"/>
      <c r="B10" s="195" t="s">
        <v>98</v>
      </c>
      <c r="C10" s="212">
        <v>108</v>
      </c>
      <c r="D10" s="213">
        <f>C10/C46</f>
        <v>0.2302771855010661</v>
      </c>
      <c r="E10" s="214">
        <v>85</v>
      </c>
      <c r="F10" s="213">
        <f>E10/E46</f>
        <v>0.2190721649484536</v>
      </c>
      <c r="G10" s="214">
        <v>15</v>
      </c>
      <c r="H10" s="213">
        <f>G10/G46</f>
        <v>0.22727272727272727</v>
      </c>
      <c r="I10" s="214">
        <v>84</v>
      </c>
      <c r="J10" s="213">
        <f>I10/I46</f>
        <v>0.1935483870967742</v>
      </c>
      <c r="K10" s="214">
        <v>48</v>
      </c>
      <c r="L10" s="215">
        <f>K10/K46</f>
        <v>0.2191780821917808</v>
      </c>
      <c r="M10" s="230">
        <f t="shared" si="0"/>
        <v>340</v>
      </c>
      <c r="N10" s="73">
        <f>M10/M46</f>
        <v>0.21573604060913706</v>
      </c>
      <c r="P10" s="64"/>
    </row>
    <row r="11" spans="1:16" ht="15">
      <c r="A11" s="64"/>
      <c r="B11" s="195" t="s">
        <v>99</v>
      </c>
      <c r="C11" s="212">
        <v>1</v>
      </c>
      <c r="D11" s="213">
        <f>C11/C46</f>
        <v>0.0021321961620469083</v>
      </c>
      <c r="E11" s="214"/>
      <c r="F11" s="213"/>
      <c r="G11" s="214"/>
      <c r="H11" s="213"/>
      <c r="I11" s="214"/>
      <c r="J11" s="213"/>
      <c r="K11" s="214"/>
      <c r="L11" s="215"/>
      <c r="M11" s="230">
        <f t="shared" si="0"/>
        <v>1</v>
      </c>
      <c r="N11" s="73">
        <f>M11/M46</f>
        <v>0.0006345177664974619</v>
      </c>
      <c r="P11" s="64"/>
    </row>
    <row r="12" spans="1:16" ht="15">
      <c r="A12" s="64"/>
      <c r="B12" s="195" t="s">
        <v>100</v>
      </c>
      <c r="C12" s="212">
        <v>10</v>
      </c>
      <c r="D12" s="213">
        <f>C12/C46</f>
        <v>0.021321961620469083</v>
      </c>
      <c r="E12" s="214">
        <v>4</v>
      </c>
      <c r="F12" s="213">
        <f>E12/E46</f>
        <v>0.010309278350515464</v>
      </c>
      <c r="G12" s="214"/>
      <c r="H12" s="213"/>
      <c r="I12" s="214">
        <v>11</v>
      </c>
      <c r="J12" s="213">
        <f>I12/I46</f>
        <v>0.02534562211981567</v>
      </c>
      <c r="K12" s="214">
        <v>5</v>
      </c>
      <c r="L12" s="215">
        <f>K12/K46</f>
        <v>0.0228310502283105</v>
      </c>
      <c r="M12" s="230">
        <f t="shared" si="0"/>
        <v>30</v>
      </c>
      <c r="N12" s="73">
        <f>M12/M46</f>
        <v>0.01903553299492386</v>
      </c>
      <c r="P12" s="64"/>
    </row>
    <row r="13" spans="1:16" ht="15">
      <c r="A13" s="64"/>
      <c r="B13" s="195" t="s">
        <v>101</v>
      </c>
      <c r="C13" s="212">
        <v>4</v>
      </c>
      <c r="D13" s="213">
        <f>C13/C46</f>
        <v>0.008528784648187633</v>
      </c>
      <c r="E13" s="214">
        <v>1</v>
      </c>
      <c r="F13" s="213">
        <f>E13/E46</f>
        <v>0.002577319587628866</v>
      </c>
      <c r="G13" s="214">
        <v>1</v>
      </c>
      <c r="H13" s="213">
        <f>G13/G46</f>
        <v>0.015151515151515152</v>
      </c>
      <c r="I13" s="214">
        <v>4</v>
      </c>
      <c r="J13" s="213">
        <f>I13/I46</f>
        <v>0.009216589861751152</v>
      </c>
      <c r="K13" s="214">
        <v>2</v>
      </c>
      <c r="L13" s="215">
        <f>K13/K46</f>
        <v>0.0091324200913242</v>
      </c>
      <c r="M13" s="230">
        <f t="shared" si="0"/>
        <v>12</v>
      </c>
      <c r="N13" s="73">
        <f>M13/M46</f>
        <v>0.007614213197969543</v>
      </c>
      <c r="P13" s="64"/>
    </row>
    <row r="14" spans="1:16" ht="15">
      <c r="A14" s="64"/>
      <c r="B14" s="195" t="s">
        <v>102</v>
      </c>
      <c r="C14" s="212">
        <v>1</v>
      </c>
      <c r="D14" s="213">
        <f>C14/C46</f>
        <v>0.0021321961620469083</v>
      </c>
      <c r="E14" s="214"/>
      <c r="F14" s="213"/>
      <c r="G14" s="214"/>
      <c r="H14" s="213"/>
      <c r="I14" s="214"/>
      <c r="J14" s="213"/>
      <c r="K14" s="214">
        <v>1</v>
      </c>
      <c r="L14" s="215">
        <f>K14/K46</f>
        <v>0.0045662100456621</v>
      </c>
      <c r="M14" s="230">
        <f t="shared" si="0"/>
        <v>2</v>
      </c>
      <c r="N14" s="73">
        <f>M14/M46</f>
        <v>0.0012690355329949238</v>
      </c>
      <c r="P14" s="64"/>
    </row>
    <row r="15" spans="1:16" ht="15">
      <c r="A15" s="64"/>
      <c r="B15" s="195" t="s">
        <v>103</v>
      </c>
      <c r="C15" s="212"/>
      <c r="D15" s="213"/>
      <c r="E15" s="214"/>
      <c r="F15" s="213"/>
      <c r="G15" s="214"/>
      <c r="H15" s="213"/>
      <c r="I15" s="214">
        <v>4</v>
      </c>
      <c r="J15" s="213">
        <f>I15/I46</f>
        <v>0.009216589861751152</v>
      </c>
      <c r="K15" s="214"/>
      <c r="L15" s="215"/>
      <c r="M15" s="230">
        <f t="shared" si="0"/>
        <v>4</v>
      </c>
      <c r="N15" s="73">
        <f>M15/M46</f>
        <v>0.0025380710659898475</v>
      </c>
      <c r="P15" s="64"/>
    </row>
    <row r="16" spans="1:16" ht="15">
      <c r="A16" s="64"/>
      <c r="B16" s="195" t="s">
        <v>104</v>
      </c>
      <c r="C16" s="212"/>
      <c r="D16" s="213"/>
      <c r="E16" s="214"/>
      <c r="F16" s="213"/>
      <c r="G16" s="214"/>
      <c r="H16" s="213"/>
      <c r="I16" s="214">
        <v>2</v>
      </c>
      <c r="J16" s="213">
        <f>I16/I46</f>
        <v>0.004608294930875576</v>
      </c>
      <c r="K16" s="214"/>
      <c r="L16" s="215"/>
      <c r="M16" s="230">
        <f t="shared" si="0"/>
        <v>2</v>
      </c>
      <c r="N16" s="73">
        <f>M16/M46</f>
        <v>0.0012690355329949238</v>
      </c>
      <c r="P16" s="64"/>
    </row>
    <row r="17" spans="1:16" ht="15">
      <c r="A17" s="64"/>
      <c r="B17" s="195" t="s">
        <v>105</v>
      </c>
      <c r="C17" s="212">
        <v>3</v>
      </c>
      <c r="D17" s="213">
        <f>C17/C46</f>
        <v>0.006396588486140725</v>
      </c>
      <c r="E17" s="214">
        <v>1</v>
      </c>
      <c r="F17" s="213">
        <f>E17/E46</f>
        <v>0.002577319587628866</v>
      </c>
      <c r="G17" s="214"/>
      <c r="H17" s="213"/>
      <c r="I17" s="214"/>
      <c r="J17" s="213"/>
      <c r="K17" s="214"/>
      <c r="L17" s="215"/>
      <c r="M17" s="230">
        <f t="shared" si="0"/>
        <v>4</v>
      </c>
      <c r="N17" s="73">
        <f>M17/M46</f>
        <v>0.0025380710659898475</v>
      </c>
      <c r="P17" s="64"/>
    </row>
    <row r="18" spans="1:16" ht="15">
      <c r="A18" s="64"/>
      <c r="B18" s="195" t="s">
        <v>106</v>
      </c>
      <c r="C18" s="212"/>
      <c r="D18" s="213"/>
      <c r="E18" s="214"/>
      <c r="F18" s="213"/>
      <c r="G18" s="214"/>
      <c r="H18" s="213"/>
      <c r="I18" s="214">
        <v>1</v>
      </c>
      <c r="J18" s="213">
        <f>I18/I46</f>
        <v>0.002304147465437788</v>
      </c>
      <c r="K18" s="214"/>
      <c r="L18" s="215"/>
      <c r="M18" s="230">
        <f t="shared" si="0"/>
        <v>1</v>
      </c>
      <c r="N18" s="73">
        <f>M18/M46</f>
        <v>0.0006345177664974619</v>
      </c>
      <c r="P18" s="64"/>
    </row>
    <row r="19" spans="1:16" ht="15">
      <c r="A19" s="64"/>
      <c r="B19" s="195" t="s">
        <v>107</v>
      </c>
      <c r="C19" s="212">
        <v>18</v>
      </c>
      <c r="D19" s="213">
        <f>C19/C46</f>
        <v>0.03837953091684435</v>
      </c>
      <c r="E19" s="214">
        <v>56</v>
      </c>
      <c r="F19" s="213">
        <f>E19/E46</f>
        <v>0.14432989690721648</v>
      </c>
      <c r="G19" s="214">
        <v>21</v>
      </c>
      <c r="H19" s="213">
        <f>G19/G46</f>
        <v>0.3181818181818182</v>
      </c>
      <c r="I19" s="214">
        <v>43</v>
      </c>
      <c r="J19" s="213">
        <f>I19/I46</f>
        <v>0.09907834101382489</v>
      </c>
      <c r="K19" s="214">
        <v>37</v>
      </c>
      <c r="L19" s="215">
        <f>K19/K46</f>
        <v>0.1689497716894977</v>
      </c>
      <c r="M19" s="230">
        <f t="shared" si="0"/>
        <v>175</v>
      </c>
      <c r="N19" s="73">
        <f>M19/M46</f>
        <v>0.11104060913705584</v>
      </c>
      <c r="P19" s="64"/>
    </row>
    <row r="20" spans="1:16" ht="15">
      <c r="A20" s="64"/>
      <c r="B20" s="195" t="s">
        <v>108</v>
      </c>
      <c r="C20" s="212">
        <v>8</v>
      </c>
      <c r="D20" s="213">
        <f>C20/C46</f>
        <v>0.017057569296375266</v>
      </c>
      <c r="E20" s="214">
        <v>2</v>
      </c>
      <c r="F20" s="213">
        <f>E20/E46</f>
        <v>0.005154639175257732</v>
      </c>
      <c r="G20" s="214"/>
      <c r="H20" s="213"/>
      <c r="I20" s="214"/>
      <c r="J20" s="213"/>
      <c r="K20" s="214">
        <v>1</v>
      </c>
      <c r="L20" s="215">
        <f>K20/K46</f>
        <v>0.0045662100456621</v>
      </c>
      <c r="M20" s="230">
        <f t="shared" si="0"/>
        <v>11</v>
      </c>
      <c r="N20" s="73">
        <f>M20/M46</f>
        <v>0.006979695431472081</v>
      </c>
      <c r="P20" s="64"/>
    </row>
    <row r="21" spans="1:16" ht="15">
      <c r="A21" s="64"/>
      <c r="B21" s="195" t="s">
        <v>109</v>
      </c>
      <c r="C21" s="212">
        <v>2</v>
      </c>
      <c r="D21" s="213">
        <f>C21/C46</f>
        <v>0.0042643923240938165</v>
      </c>
      <c r="E21" s="214">
        <v>4</v>
      </c>
      <c r="F21" s="213">
        <f>E21/E46</f>
        <v>0.010309278350515464</v>
      </c>
      <c r="G21" s="214"/>
      <c r="H21" s="213"/>
      <c r="I21" s="214">
        <v>7</v>
      </c>
      <c r="J21" s="213">
        <f>I21/I46</f>
        <v>0.016129032258064516</v>
      </c>
      <c r="K21" s="214">
        <v>3</v>
      </c>
      <c r="L21" s="215">
        <f>K21/K46</f>
        <v>0.0136986301369863</v>
      </c>
      <c r="M21" s="230">
        <f t="shared" si="0"/>
        <v>16</v>
      </c>
      <c r="N21" s="73">
        <f>M21/M46</f>
        <v>0.01015228426395939</v>
      </c>
      <c r="P21" s="64"/>
    </row>
    <row r="22" spans="1:16" ht="15">
      <c r="A22" s="64"/>
      <c r="B22" s="195" t="s">
        <v>110</v>
      </c>
      <c r="C22" s="212">
        <v>153</v>
      </c>
      <c r="D22" s="213">
        <f>C22/C46</f>
        <v>0.326226012793177</v>
      </c>
      <c r="E22" s="214">
        <v>110</v>
      </c>
      <c r="F22" s="213">
        <f>E22/E46</f>
        <v>0.28350515463917525</v>
      </c>
      <c r="G22" s="214">
        <v>15</v>
      </c>
      <c r="H22" s="213">
        <f>G22/G46</f>
        <v>0.22727272727272727</v>
      </c>
      <c r="I22" s="214">
        <v>98</v>
      </c>
      <c r="J22" s="213">
        <f>I22/I46</f>
        <v>0.22580645161290322</v>
      </c>
      <c r="K22" s="214">
        <v>60</v>
      </c>
      <c r="L22" s="215">
        <f>K22/K46</f>
        <v>0.273972602739726</v>
      </c>
      <c r="M22" s="230">
        <f t="shared" si="0"/>
        <v>436</v>
      </c>
      <c r="N22" s="73">
        <f>M22/M46</f>
        <v>0.2766497461928934</v>
      </c>
      <c r="P22" s="64"/>
    </row>
    <row r="23" spans="1:16" ht="15">
      <c r="A23" s="64"/>
      <c r="B23" s="195" t="s">
        <v>111</v>
      </c>
      <c r="C23" s="212">
        <v>2</v>
      </c>
      <c r="D23" s="213">
        <f>C23/C46</f>
        <v>0.0042643923240938165</v>
      </c>
      <c r="E23" s="214">
        <v>2</v>
      </c>
      <c r="F23" s="213">
        <f>E23/E46</f>
        <v>0.005154639175257732</v>
      </c>
      <c r="G23" s="214"/>
      <c r="H23" s="213"/>
      <c r="I23" s="214">
        <v>6</v>
      </c>
      <c r="J23" s="213">
        <f>I23/I46</f>
        <v>0.013824884792626729</v>
      </c>
      <c r="K23" s="214">
        <v>1</v>
      </c>
      <c r="L23" s="215">
        <f>K23/K46</f>
        <v>0.0045662100456621</v>
      </c>
      <c r="M23" s="230">
        <f t="shared" si="0"/>
        <v>11</v>
      </c>
      <c r="N23" s="73">
        <f>M23/M46</f>
        <v>0.006979695431472081</v>
      </c>
      <c r="P23" s="64"/>
    </row>
    <row r="24" spans="1:16" ht="15">
      <c r="A24" s="64"/>
      <c r="B24" s="195" t="s">
        <v>112</v>
      </c>
      <c r="C24" s="212"/>
      <c r="D24" s="213"/>
      <c r="E24" s="214"/>
      <c r="F24" s="213"/>
      <c r="G24" s="214"/>
      <c r="H24" s="213"/>
      <c r="I24" s="214">
        <v>2</v>
      </c>
      <c r="J24" s="213">
        <f>I24/I46</f>
        <v>0.004608294930875576</v>
      </c>
      <c r="K24" s="214"/>
      <c r="L24" s="215"/>
      <c r="M24" s="230">
        <f t="shared" si="0"/>
        <v>2</v>
      </c>
      <c r="N24" s="73">
        <f>M24/M46</f>
        <v>0.0012690355329949238</v>
      </c>
      <c r="P24" s="64"/>
    </row>
    <row r="25" spans="1:16" ht="15">
      <c r="A25" s="64"/>
      <c r="B25" s="195" t="s">
        <v>113</v>
      </c>
      <c r="C25" s="212">
        <v>2</v>
      </c>
      <c r="D25" s="213">
        <f>C25/C46</f>
        <v>0.0042643923240938165</v>
      </c>
      <c r="E25" s="214"/>
      <c r="F25" s="213"/>
      <c r="G25" s="214"/>
      <c r="H25" s="213"/>
      <c r="I25" s="214">
        <v>2</v>
      </c>
      <c r="J25" s="213">
        <f>I25/I46</f>
        <v>0.004608294930875576</v>
      </c>
      <c r="K25" s="214"/>
      <c r="L25" s="215"/>
      <c r="M25" s="230">
        <f t="shared" si="0"/>
        <v>4</v>
      </c>
      <c r="N25" s="73">
        <f>M25/M46</f>
        <v>0.0025380710659898475</v>
      </c>
      <c r="P25" s="64"/>
    </row>
    <row r="26" spans="1:16" ht="15">
      <c r="A26" s="64"/>
      <c r="B26" s="195" t="s">
        <v>114</v>
      </c>
      <c r="C26" s="212">
        <v>6</v>
      </c>
      <c r="D26" s="213">
        <f>C26/C46</f>
        <v>0.01279317697228145</v>
      </c>
      <c r="E26" s="214">
        <v>5</v>
      </c>
      <c r="F26" s="213">
        <f>E26/E46</f>
        <v>0.01288659793814433</v>
      </c>
      <c r="G26" s="214"/>
      <c r="H26" s="213"/>
      <c r="I26" s="214">
        <v>13</v>
      </c>
      <c r="J26" s="213">
        <f>I26/I46</f>
        <v>0.029953917050691243</v>
      </c>
      <c r="K26" s="214">
        <v>2</v>
      </c>
      <c r="L26" s="215">
        <f>K26/K46</f>
        <v>0.0091324200913242</v>
      </c>
      <c r="M26" s="230">
        <f t="shared" si="0"/>
        <v>26</v>
      </c>
      <c r="N26" s="73">
        <f>M26/M46</f>
        <v>0.01649746192893401</v>
      </c>
      <c r="P26" s="64"/>
    </row>
    <row r="27" spans="1:16" ht="15">
      <c r="A27" s="64"/>
      <c r="B27" s="195" t="s">
        <v>115</v>
      </c>
      <c r="C27" s="212">
        <v>2</v>
      </c>
      <c r="D27" s="213">
        <f>C27/C46</f>
        <v>0.0042643923240938165</v>
      </c>
      <c r="E27" s="214">
        <v>5</v>
      </c>
      <c r="F27" s="213">
        <f>E27/E46</f>
        <v>0.01288659793814433</v>
      </c>
      <c r="G27" s="214">
        <v>1</v>
      </c>
      <c r="H27" s="213">
        <f>G27/G46</f>
        <v>0.015151515151515152</v>
      </c>
      <c r="I27" s="214">
        <v>7</v>
      </c>
      <c r="J27" s="213">
        <f>I27/I46</f>
        <v>0.016129032258064516</v>
      </c>
      <c r="K27" s="214">
        <v>2</v>
      </c>
      <c r="L27" s="215">
        <f>K27/K46</f>
        <v>0.0091324200913242</v>
      </c>
      <c r="M27" s="230">
        <f t="shared" si="0"/>
        <v>17</v>
      </c>
      <c r="N27" s="73">
        <f>M27/M46</f>
        <v>0.010786802030456852</v>
      </c>
      <c r="P27" s="64"/>
    </row>
    <row r="28" spans="1:16" ht="15">
      <c r="A28" s="64"/>
      <c r="B28" s="195" t="s">
        <v>133</v>
      </c>
      <c r="C28" s="212"/>
      <c r="D28" s="213"/>
      <c r="E28" s="214"/>
      <c r="F28" s="213"/>
      <c r="G28" s="214"/>
      <c r="H28" s="213"/>
      <c r="I28" s="214"/>
      <c r="J28" s="213"/>
      <c r="K28" s="214">
        <v>1</v>
      </c>
      <c r="L28" s="215">
        <f>K28/K46</f>
        <v>0.0045662100456621</v>
      </c>
      <c r="M28" s="230">
        <f t="shared" si="0"/>
        <v>1</v>
      </c>
      <c r="N28" s="73">
        <f>M28/M46</f>
        <v>0.0006345177664974619</v>
      </c>
      <c r="P28" s="64"/>
    </row>
    <row r="29" spans="1:16" ht="15">
      <c r="A29" s="64"/>
      <c r="B29" s="195" t="s">
        <v>116</v>
      </c>
      <c r="C29" s="212">
        <v>1</v>
      </c>
      <c r="D29" s="213">
        <f>C29/C46</f>
        <v>0.0021321961620469083</v>
      </c>
      <c r="E29" s="214"/>
      <c r="F29" s="213"/>
      <c r="G29" s="214"/>
      <c r="H29" s="213"/>
      <c r="I29" s="214"/>
      <c r="J29" s="213"/>
      <c r="K29" s="214"/>
      <c r="L29" s="215"/>
      <c r="M29" s="230">
        <f t="shared" si="0"/>
        <v>1</v>
      </c>
      <c r="N29" s="73">
        <f>M29/M46</f>
        <v>0.0006345177664974619</v>
      </c>
      <c r="P29" s="64"/>
    </row>
    <row r="30" spans="1:16" ht="15">
      <c r="A30" s="64"/>
      <c r="B30" s="195" t="s">
        <v>117</v>
      </c>
      <c r="C30" s="212"/>
      <c r="D30" s="213"/>
      <c r="E30" s="214">
        <v>1</v>
      </c>
      <c r="F30" s="213">
        <f>E30/E46</f>
        <v>0.002577319587628866</v>
      </c>
      <c r="G30" s="214"/>
      <c r="H30" s="213"/>
      <c r="I30" s="214"/>
      <c r="J30" s="213"/>
      <c r="K30" s="214"/>
      <c r="L30" s="215"/>
      <c r="M30" s="230">
        <f t="shared" si="0"/>
        <v>1</v>
      </c>
      <c r="N30" s="73">
        <f>M30/M46</f>
        <v>0.0006345177664974619</v>
      </c>
      <c r="P30" s="64"/>
    </row>
    <row r="31" spans="1:16" ht="15">
      <c r="A31" s="64"/>
      <c r="B31" s="195" t="s">
        <v>118</v>
      </c>
      <c r="C31" s="212">
        <v>1</v>
      </c>
      <c r="D31" s="213">
        <f>C31/C46</f>
        <v>0.0021321961620469083</v>
      </c>
      <c r="E31" s="214">
        <v>1</v>
      </c>
      <c r="F31" s="213">
        <f>E31/E46</f>
        <v>0.002577319587628866</v>
      </c>
      <c r="G31" s="214">
        <v>1</v>
      </c>
      <c r="H31" s="213">
        <f>G31/G46</f>
        <v>0.015151515151515152</v>
      </c>
      <c r="I31" s="214"/>
      <c r="J31" s="213"/>
      <c r="K31" s="214"/>
      <c r="L31" s="215"/>
      <c r="M31" s="230">
        <f t="shared" si="0"/>
        <v>3</v>
      </c>
      <c r="N31" s="73">
        <f>M31/M46</f>
        <v>0.0019035532994923859</v>
      </c>
      <c r="P31" s="64"/>
    </row>
    <row r="32" spans="1:16" ht="15">
      <c r="A32" s="64"/>
      <c r="B32" s="195" t="s">
        <v>146</v>
      </c>
      <c r="C32" s="212">
        <v>1</v>
      </c>
      <c r="D32" s="213">
        <f>C32/C46</f>
        <v>0.0021321961620469083</v>
      </c>
      <c r="E32" s="214"/>
      <c r="F32" s="213"/>
      <c r="G32" s="214"/>
      <c r="H32" s="213"/>
      <c r="I32" s="214"/>
      <c r="J32" s="213"/>
      <c r="K32" s="214"/>
      <c r="L32" s="215"/>
      <c r="M32" s="230">
        <f t="shared" si="0"/>
        <v>1</v>
      </c>
      <c r="N32" s="73">
        <f>M32/M46</f>
        <v>0.0006345177664974619</v>
      </c>
      <c r="P32" s="64"/>
    </row>
    <row r="33" spans="1:14" ht="15">
      <c r="A33" s="64"/>
      <c r="B33" s="195" t="s">
        <v>119</v>
      </c>
      <c r="C33" s="212">
        <v>9</v>
      </c>
      <c r="D33" s="213">
        <f>C33/C46</f>
        <v>0.019189765458422176</v>
      </c>
      <c r="E33" s="214">
        <v>13</v>
      </c>
      <c r="F33" s="213">
        <f>E33/E46</f>
        <v>0.03350515463917526</v>
      </c>
      <c r="G33" s="214">
        <v>3</v>
      </c>
      <c r="H33" s="213">
        <f>G33/G46</f>
        <v>0.045454545454545456</v>
      </c>
      <c r="I33" s="214">
        <v>30</v>
      </c>
      <c r="J33" s="213">
        <f>I33/I46</f>
        <v>0.06912442396313365</v>
      </c>
      <c r="K33" s="214">
        <v>6</v>
      </c>
      <c r="L33" s="215">
        <f>K33/K46</f>
        <v>0.0273972602739726</v>
      </c>
      <c r="M33" s="230">
        <f t="shared" si="0"/>
        <v>61</v>
      </c>
      <c r="N33" s="73">
        <f>M33/M46</f>
        <v>0.038705583756345176</v>
      </c>
    </row>
    <row r="34" spans="1:14" ht="15">
      <c r="A34" s="64"/>
      <c r="B34" s="195" t="s">
        <v>120</v>
      </c>
      <c r="C34" s="212"/>
      <c r="D34" s="213"/>
      <c r="E34" s="214"/>
      <c r="F34" s="213"/>
      <c r="G34" s="214"/>
      <c r="H34" s="213"/>
      <c r="I34" s="214">
        <v>1</v>
      </c>
      <c r="J34" s="213">
        <f>I34/I46</f>
        <v>0.002304147465437788</v>
      </c>
      <c r="K34" s="214"/>
      <c r="L34" s="215"/>
      <c r="M34" s="230">
        <f t="shared" si="0"/>
        <v>1</v>
      </c>
      <c r="N34" s="73">
        <f>M34/M46</f>
        <v>0.0006345177664974619</v>
      </c>
    </row>
    <row r="35" spans="1:14" ht="15">
      <c r="A35" s="64"/>
      <c r="B35" s="195" t="s">
        <v>121</v>
      </c>
      <c r="C35" s="212">
        <v>121</v>
      </c>
      <c r="D35" s="213">
        <f>C35/C46</f>
        <v>0.2579957356076759</v>
      </c>
      <c r="E35" s="214">
        <v>80</v>
      </c>
      <c r="F35" s="213">
        <f>E35/E46</f>
        <v>0.20618556701030927</v>
      </c>
      <c r="G35" s="214">
        <v>8</v>
      </c>
      <c r="H35" s="213">
        <f>G35/G46</f>
        <v>0.12121212121212122</v>
      </c>
      <c r="I35" s="214">
        <v>108</v>
      </c>
      <c r="J35" s="213">
        <f>I35/I46</f>
        <v>0.2488479262672811</v>
      </c>
      <c r="K35" s="214">
        <v>44</v>
      </c>
      <c r="L35" s="215">
        <f>K35/K46</f>
        <v>0.2009132420091324</v>
      </c>
      <c r="M35" s="230">
        <f t="shared" si="0"/>
        <v>361</v>
      </c>
      <c r="N35" s="73">
        <f>M35/M46</f>
        <v>0.22906091370558376</v>
      </c>
    </row>
    <row r="36" spans="1:14" ht="15">
      <c r="A36" s="64" t="s">
        <v>134</v>
      </c>
      <c r="B36" s="195" t="s">
        <v>134</v>
      </c>
      <c r="C36" s="212">
        <v>1</v>
      </c>
      <c r="D36" s="213">
        <f>C36/C46</f>
        <v>0.0021321961620469083</v>
      </c>
      <c r="E36" s="214"/>
      <c r="F36" s="213"/>
      <c r="G36" s="214"/>
      <c r="H36" s="213"/>
      <c r="I36" s="214"/>
      <c r="J36" s="213"/>
      <c r="K36" s="214"/>
      <c r="L36" s="215"/>
      <c r="M36" s="230">
        <f t="shared" si="0"/>
        <v>1</v>
      </c>
      <c r="N36" s="73">
        <f>M36/M46</f>
        <v>0.0006345177664974619</v>
      </c>
    </row>
    <row r="37" spans="1:14" ht="15">
      <c r="A37" s="64"/>
      <c r="B37" s="195" t="s">
        <v>122</v>
      </c>
      <c r="C37" s="212">
        <v>1</v>
      </c>
      <c r="D37" s="213">
        <f>C37/C46</f>
        <v>0.0021321961620469083</v>
      </c>
      <c r="E37" s="214"/>
      <c r="F37" s="213"/>
      <c r="G37" s="214"/>
      <c r="H37" s="213"/>
      <c r="I37" s="214"/>
      <c r="J37" s="213"/>
      <c r="K37" s="214"/>
      <c r="L37" s="215"/>
      <c r="M37" s="230">
        <f t="shared" si="0"/>
        <v>1</v>
      </c>
      <c r="N37" s="73">
        <f>M37/M46</f>
        <v>0.0006345177664974619</v>
      </c>
    </row>
    <row r="38" spans="1:14" ht="15">
      <c r="A38" s="64"/>
      <c r="B38" s="195" t="s">
        <v>123</v>
      </c>
      <c r="C38" s="212">
        <v>2</v>
      </c>
      <c r="D38" s="213">
        <f>C38/C46</f>
        <v>0.0042643923240938165</v>
      </c>
      <c r="E38" s="214"/>
      <c r="F38" s="213"/>
      <c r="G38" s="214"/>
      <c r="H38" s="213"/>
      <c r="I38" s="214"/>
      <c r="J38" s="213"/>
      <c r="K38" s="214">
        <v>1</v>
      </c>
      <c r="L38" s="215">
        <f>K38/K46</f>
        <v>0.0045662100456621</v>
      </c>
      <c r="M38" s="230">
        <f t="shared" si="0"/>
        <v>3</v>
      </c>
      <c r="N38" s="73">
        <f>M38/M46</f>
        <v>0.0019035532994923859</v>
      </c>
    </row>
    <row r="39" spans="1:14" ht="15">
      <c r="A39" s="64"/>
      <c r="B39" s="195" t="s">
        <v>124</v>
      </c>
      <c r="C39" s="212">
        <v>1</v>
      </c>
      <c r="D39" s="213">
        <f>C39/C46</f>
        <v>0.0021321961620469083</v>
      </c>
      <c r="E39" s="214">
        <v>3</v>
      </c>
      <c r="F39" s="213">
        <f>E39/E46</f>
        <v>0.007731958762886598</v>
      </c>
      <c r="G39" s="214"/>
      <c r="H39" s="213"/>
      <c r="I39" s="214"/>
      <c r="J39" s="213"/>
      <c r="K39" s="214"/>
      <c r="L39" s="215"/>
      <c r="M39" s="230">
        <f t="shared" si="0"/>
        <v>4</v>
      </c>
      <c r="N39" s="73">
        <f>M39/M46</f>
        <v>0.0025380710659898475</v>
      </c>
    </row>
    <row r="40" spans="1:14" ht="15">
      <c r="A40" s="64"/>
      <c r="B40" s="195" t="s">
        <v>125</v>
      </c>
      <c r="C40" s="212">
        <v>8</v>
      </c>
      <c r="D40" s="213">
        <f>C40/C46</f>
        <v>0.017057569296375266</v>
      </c>
      <c r="E40" s="214">
        <v>6</v>
      </c>
      <c r="F40" s="213">
        <f>E40/E46</f>
        <v>0.015463917525773196</v>
      </c>
      <c r="G40" s="214">
        <v>1</v>
      </c>
      <c r="H40" s="213">
        <f>G40/G46</f>
        <v>0.015151515151515152</v>
      </c>
      <c r="I40" s="214">
        <v>8</v>
      </c>
      <c r="J40" s="213">
        <f>I40/I46</f>
        <v>0.018433179723502304</v>
      </c>
      <c r="K40" s="214">
        <v>3</v>
      </c>
      <c r="L40" s="215">
        <f>K40/K46</f>
        <v>0.0136986301369863</v>
      </c>
      <c r="M40" s="230">
        <f t="shared" si="0"/>
        <v>26</v>
      </c>
      <c r="N40" s="73">
        <f>M40/M46</f>
        <v>0.01649746192893401</v>
      </c>
    </row>
    <row r="41" spans="1:14" ht="15">
      <c r="A41" s="64"/>
      <c r="B41" s="195" t="s">
        <v>126</v>
      </c>
      <c r="C41" s="212"/>
      <c r="D41" s="213"/>
      <c r="E41" s="214">
        <v>4</v>
      </c>
      <c r="F41" s="213">
        <f>E41/E46</f>
        <v>0.010309278350515464</v>
      </c>
      <c r="G41" s="214"/>
      <c r="H41" s="216"/>
      <c r="I41" s="214">
        <v>1</v>
      </c>
      <c r="J41" s="213">
        <f>I41/I46</f>
        <v>0.002304147465437788</v>
      </c>
      <c r="K41" s="214"/>
      <c r="L41" s="215"/>
      <c r="M41" s="230">
        <f t="shared" si="0"/>
        <v>5</v>
      </c>
      <c r="N41" s="73">
        <f>M41/M46</f>
        <v>0.0031725888324873096</v>
      </c>
    </row>
    <row r="42" spans="1:14" ht="15">
      <c r="A42" s="64"/>
      <c r="B42" s="195" t="s">
        <v>127</v>
      </c>
      <c r="C42" s="212"/>
      <c r="D42" s="213"/>
      <c r="E42" s="214">
        <v>1</v>
      </c>
      <c r="F42" s="213">
        <f>E42/E46</f>
        <v>0.002577319587628866</v>
      </c>
      <c r="G42" s="214"/>
      <c r="H42" s="213"/>
      <c r="I42" s="214"/>
      <c r="J42" s="213"/>
      <c r="K42" s="214"/>
      <c r="L42" s="215"/>
      <c r="M42" s="230">
        <f t="shared" si="0"/>
        <v>1</v>
      </c>
      <c r="N42" s="73">
        <f>M42/M46</f>
        <v>0.0006345177664974619</v>
      </c>
    </row>
    <row r="43" spans="1:14" ht="15">
      <c r="A43" s="64"/>
      <c r="B43" s="195" t="s">
        <v>128</v>
      </c>
      <c r="C43" s="212"/>
      <c r="D43" s="213"/>
      <c r="E43" s="214">
        <v>2</v>
      </c>
      <c r="F43" s="213">
        <f>E43/E46</f>
        <v>0.005154639175257732</v>
      </c>
      <c r="G43" s="214"/>
      <c r="H43" s="213"/>
      <c r="I43" s="214"/>
      <c r="J43" s="213"/>
      <c r="K43" s="214"/>
      <c r="L43" s="215"/>
      <c r="M43" s="230">
        <f t="shared" si="0"/>
        <v>2</v>
      </c>
      <c r="N43" s="73">
        <f>M43/M46</f>
        <v>0.0012690355329949238</v>
      </c>
    </row>
    <row r="44" spans="1:14" ht="15">
      <c r="A44" s="64"/>
      <c r="B44" s="207" t="s">
        <v>147</v>
      </c>
      <c r="C44" s="217"/>
      <c r="D44" s="218"/>
      <c r="E44" s="219"/>
      <c r="F44" s="218"/>
      <c r="G44" s="219"/>
      <c r="H44" s="218"/>
      <c r="I44" s="219">
        <v>1</v>
      </c>
      <c r="J44" s="213">
        <f>I44/I46</f>
        <v>0.002304147465437788</v>
      </c>
      <c r="K44" s="219"/>
      <c r="L44" s="220"/>
      <c r="M44" s="230">
        <f t="shared" si="0"/>
        <v>1</v>
      </c>
      <c r="N44" s="73">
        <f>M44/M46</f>
        <v>0.0006345177664974619</v>
      </c>
    </row>
    <row r="45" spans="1:14" ht="15.75" thickBot="1">
      <c r="A45" s="64"/>
      <c r="B45" s="197" t="s">
        <v>129</v>
      </c>
      <c r="C45" s="221">
        <v>1</v>
      </c>
      <c r="D45" s="222">
        <f>C45/C46</f>
        <v>0.0021321961620469083</v>
      </c>
      <c r="E45" s="223"/>
      <c r="F45" s="222"/>
      <c r="G45" s="223"/>
      <c r="H45" s="222"/>
      <c r="I45" s="223"/>
      <c r="J45" s="222"/>
      <c r="K45" s="223"/>
      <c r="L45" s="224"/>
      <c r="M45" s="231">
        <f t="shared" si="0"/>
        <v>1</v>
      </c>
      <c r="N45" s="75">
        <f>M45/M46</f>
        <v>0.0006345177664974619</v>
      </c>
    </row>
    <row r="46" spans="1:14" ht="15.75" thickBot="1">
      <c r="A46" s="64"/>
      <c r="B46" s="196" t="s">
        <v>92</v>
      </c>
      <c r="C46" s="225">
        <f>SUM(C6:C45)</f>
        <v>469</v>
      </c>
      <c r="D46" s="226">
        <f>C46/C46</f>
        <v>1</v>
      </c>
      <c r="E46" s="227">
        <f>SUM(E6:E45)</f>
        <v>388</v>
      </c>
      <c r="F46" s="226">
        <f>E46/E46</f>
        <v>1</v>
      </c>
      <c r="G46" s="227">
        <f>SUM(G6:G45)</f>
        <v>66</v>
      </c>
      <c r="H46" s="226">
        <f>G46/G46</f>
        <v>1</v>
      </c>
      <c r="I46" s="227">
        <f>SUM(I6:I45)</f>
        <v>434</v>
      </c>
      <c r="J46" s="226">
        <f>I46/I46</f>
        <v>1</v>
      </c>
      <c r="K46" s="227">
        <f>SUM(K6:K45)</f>
        <v>219</v>
      </c>
      <c r="L46" s="228">
        <f>K46/K46</f>
        <v>1</v>
      </c>
      <c r="M46" s="227">
        <f>SUM(M6:M45)</f>
        <v>1576</v>
      </c>
      <c r="N46" s="229">
        <f>M46/M46</f>
        <v>1</v>
      </c>
    </row>
    <row r="47" ht="15">
      <c r="B47" s="64"/>
    </row>
    <row r="48" ht="15">
      <c r="B48" s="64"/>
    </row>
    <row r="49" ht="15">
      <c r="B49" s="64"/>
    </row>
    <row r="50" ht="15">
      <c r="B50" s="64"/>
    </row>
    <row r="51" ht="15">
      <c r="B51" s="64"/>
    </row>
    <row r="52" ht="15">
      <c r="B52" s="64"/>
    </row>
    <row r="53" ht="15">
      <c r="B53" s="64"/>
    </row>
    <row r="54" ht="15">
      <c r="B54" s="64"/>
    </row>
    <row r="55" ht="15">
      <c r="B55" s="64"/>
    </row>
    <row r="56" ht="15">
      <c r="B56" s="64"/>
    </row>
    <row r="57" ht="15">
      <c r="B57" s="64"/>
    </row>
    <row r="58" ht="15">
      <c r="B58" s="64"/>
    </row>
    <row r="59" ht="15">
      <c r="B59" s="64"/>
    </row>
    <row r="60" ht="15">
      <c r="B60" s="64"/>
    </row>
    <row r="61" ht="15">
      <c r="B61" s="64"/>
    </row>
    <row r="62" ht="15">
      <c r="B62" s="64"/>
    </row>
    <row r="63" ht="15">
      <c r="B63" s="64"/>
    </row>
    <row r="64" ht="15">
      <c r="B64" s="64"/>
    </row>
    <row r="65" ht="15">
      <c r="B65" s="64"/>
    </row>
    <row r="66" ht="15">
      <c r="B66" s="64"/>
    </row>
    <row r="67" ht="15">
      <c r="B67" s="64"/>
    </row>
    <row r="68" ht="15"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</sheetData>
  <sheetProtection/>
  <mergeCells count="6"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2014-12-08T07:12:40Z</cp:lastPrinted>
  <dcterms:created xsi:type="dcterms:W3CDTF">2010-12-15T07:52:14Z</dcterms:created>
  <dcterms:modified xsi:type="dcterms:W3CDTF">2014-12-08T07:33:47Z</dcterms:modified>
  <cp:category/>
  <cp:version/>
  <cp:contentType/>
  <cp:contentStatus/>
</cp:coreProperties>
</file>